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U Vlkov\Documents\DOCUMENTS OBECNI URAD\EKONOMIKA OU\ROZPOČTY\Rozpočet 2026\schválený rozpočet na web s č. usnesení\do aktualit rozpis rozpočtu\"/>
    </mc:Choice>
  </mc:AlternateContent>
  <xr:revisionPtr revIDLastSave="0" documentId="13_ncr:1_{623AE77B-D116-4E35-9B5F-4A2051AA0A05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Příjmy rozpis" sheetId="2" r:id="rId1"/>
    <sheet name="Výdaje rozpi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4" i="1" l="1"/>
  <c r="K162" i="1"/>
  <c r="K70" i="1" l="1"/>
  <c r="K23" i="2" l="1"/>
  <c r="K154" i="1" l="1"/>
  <c r="K59" i="1"/>
  <c r="K53" i="1"/>
  <c r="K43" i="1"/>
  <c r="K111" i="1" l="1"/>
  <c r="K12" i="1"/>
  <c r="K150" i="1"/>
  <c r="K160" i="1"/>
  <c r="K158" i="1"/>
  <c r="K156" i="1"/>
  <c r="K152" i="1"/>
  <c r="K122" i="1"/>
  <c r="K114" i="1"/>
  <c r="K99" i="1"/>
  <c r="K97" i="1"/>
  <c r="K95" i="1"/>
  <c r="K81" i="1"/>
  <c r="K77" i="1"/>
  <c r="K75" i="1"/>
  <c r="K72" i="1"/>
  <c r="K67" i="1"/>
  <c r="K64" i="1"/>
  <c r="K62" i="1"/>
  <c r="K55" i="1"/>
  <c r="K51" i="1"/>
  <c r="K48" i="1"/>
  <c r="K46" i="1"/>
  <c r="K40" i="1"/>
  <c r="K34" i="1"/>
  <c r="K25" i="1"/>
  <c r="K23" i="1"/>
  <c r="K20" i="1"/>
  <c r="K15" i="1"/>
  <c r="K8" i="1"/>
  <c r="K4" i="1"/>
  <c r="H162" i="1" l="1"/>
  <c r="J169" i="1" s="1"/>
  <c r="J171" i="1" s="1"/>
  <c r="K24" i="2"/>
  <c r="I63" i="2"/>
  <c r="I62" i="2"/>
  <c r="I61" i="2"/>
  <c r="H56" i="2"/>
  <c r="H164" i="1" l="1"/>
  <c r="H171" i="1"/>
  <c r="K40" i="2"/>
  <c r="K28" i="2"/>
  <c r="K51" i="2" l="1"/>
  <c r="K49" i="2"/>
  <c r="K46" i="2"/>
  <c r="K44" i="2"/>
  <c r="K42" i="2"/>
  <c r="K38" i="2"/>
  <c r="K36" i="2"/>
  <c r="K34" i="2"/>
  <c r="K32" i="2"/>
  <c r="K30" i="2"/>
  <c r="K26" i="2"/>
  <c r="K21" i="2"/>
  <c r="K19" i="2"/>
  <c r="K101" i="1" l="1"/>
  <c r="I64" i="2" l="1"/>
  <c r="K56" i="2" l="1"/>
</calcChain>
</file>

<file path=xl/sharedStrings.xml><?xml version="1.0" encoding="utf-8"?>
<sst xmlns="http://schemas.openxmlformats.org/spreadsheetml/2006/main" count="184" uniqueCount="167">
  <si>
    <t>účet</t>
  </si>
  <si>
    <t>paragraf</t>
  </si>
  <si>
    <t>položka</t>
  </si>
  <si>
    <t>text</t>
  </si>
  <si>
    <t>shrnování sněhu</t>
  </si>
  <si>
    <t>kultur.akce - materiál</t>
  </si>
  <si>
    <t>kultur.akce - služby</t>
  </si>
  <si>
    <t>el.energie knihovna</t>
  </si>
  <si>
    <t>knihy knihovna</t>
  </si>
  <si>
    <t>knihovna Jaroměř</t>
  </si>
  <si>
    <t>poplatky rozhlas,televize</t>
  </si>
  <si>
    <t>ročenka</t>
  </si>
  <si>
    <t>oprava byt</t>
  </si>
  <si>
    <t>kontejner hřbitov</t>
  </si>
  <si>
    <t>materiál</t>
  </si>
  <si>
    <t>pohon.hmoty a maziva</t>
  </si>
  <si>
    <t>služby</t>
  </si>
  <si>
    <t>opravy a udržování</t>
  </si>
  <si>
    <t>el.energie hasič.zbrojnice</t>
  </si>
  <si>
    <t>odměny OZ + odvody</t>
  </si>
  <si>
    <t>mzdy zaměstnanci</t>
  </si>
  <si>
    <t>odvody OSSZ - zaměstnavatel</t>
  </si>
  <si>
    <t>odvody ZP - zaměstnavatel</t>
  </si>
  <si>
    <t>povinný tisk, knihy</t>
  </si>
  <si>
    <t>DDHM</t>
  </si>
  <si>
    <t>voda</t>
  </si>
  <si>
    <t>plyn</t>
  </si>
  <si>
    <t>poštovné</t>
  </si>
  <si>
    <t>tel.poplatky,internet</t>
  </si>
  <si>
    <t>služby - ostatní</t>
  </si>
  <si>
    <t>opravy</t>
  </si>
  <si>
    <t>cestovné</t>
  </si>
  <si>
    <t>pohoštění</t>
  </si>
  <si>
    <t>služby pc</t>
  </si>
  <si>
    <t>poplatky za přestupky občanů</t>
  </si>
  <si>
    <t>daň z přijmu právnických osob</t>
  </si>
  <si>
    <t>daň z přidané hodnoty</t>
  </si>
  <si>
    <t xml:space="preserve">odvody za odnětí půdy </t>
  </si>
  <si>
    <t>daň z nemovitosti</t>
  </si>
  <si>
    <t>státní správa - dotace na činost OÚ</t>
  </si>
  <si>
    <t>poplatek ze psů</t>
  </si>
  <si>
    <t>členské příspěvky knihovna</t>
  </si>
  <si>
    <t>správní poplatky</t>
  </si>
  <si>
    <t>EKO KOM</t>
  </si>
  <si>
    <t>neinvestiční dary</t>
  </si>
  <si>
    <t>úroky</t>
  </si>
  <si>
    <t>úroky ČNB</t>
  </si>
  <si>
    <t>vstupné, tombola - obec.ples</t>
  </si>
  <si>
    <t>CELKEM</t>
  </si>
  <si>
    <t>dárky jubilantům</t>
  </si>
  <si>
    <t>pohoštění - kulturní akce</t>
  </si>
  <si>
    <t>daň z příjmu právnických osob za obce</t>
  </si>
  <si>
    <t>příjmy z poskytování služeb (kopírování)</t>
  </si>
  <si>
    <t>platby daní a poplatků SR</t>
  </si>
  <si>
    <t>dotace T. J. Sokol Vlkov</t>
  </si>
  <si>
    <t>dotace MS Paseky</t>
  </si>
  <si>
    <t>dotace SDH Vlkov</t>
  </si>
  <si>
    <t>rezerva krizové situace</t>
  </si>
  <si>
    <t xml:space="preserve">děts.hřiště - oprava </t>
  </si>
  <si>
    <t>povinné pojistné na úraz.pojištění</t>
  </si>
  <si>
    <t xml:space="preserve">příspěvek na žáka MŠ </t>
  </si>
  <si>
    <t xml:space="preserve">věcné dary </t>
  </si>
  <si>
    <t>služby peněž.ústavů - bankovní poplatky</t>
  </si>
  <si>
    <t>kontejnery plasty, papír, sklo, komun.odpad</t>
  </si>
  <si>
    <t>daň z přijmu fyzic.osob placená plátci</t>
  </si>
  <si>
    <t>daň z příjmů fyzic.osob placená poplatníky</t>
  </si>
  <si>
    <t>daň z příjmů fyzic.osob vybíraná srážkou</t>
  </si>
  <si>
    <t>daň z hazardních her</t>
  </si>
  <si>
    <t>ostatní osobní výdaje - mzdy</t>
  </si>
  <si>
    <t>5019, 5039</t>
  </si>
  <si>
    <t>JSDH - materiál</t>
  </si>
  <si>
    <t>JSDH -pohon.hmoty</t>
  </si>
  <si>
    <t>JSDH  - školení</t>
  </si>
  <si>
    <t>JSDH - refundace mzdy školení</t>
  </si>
  <si>
    <t>závazný ukazatel - paragraf</t>
  </si>
  <si>
    <t>dárky jubilantům (květiny)</t>
  </si>
  <si>
    <t>SMO, SMS</t>
  </si>
  <si>
    <t>vratky volby</t>
  </si>
  <si>
    <t>oprava chodníku k Rasoškám</t>
  </si>
  <si>
    <t>oprava komunikací</t>
  </si>
  <si>
    <t xml:space="preserve">oprava šachet kanalizace </t>
  </si>
  <si>
    <t>projekční práce - hasičská zbrojnice</t>
  </si>
  <si>
    <t>dotace obchod</t>
  </si>
  <si>
    <t>příjmy z pronájmu hrobových míst</t>
  </si>
  <si>
    <t>reklamní předměty</t>
  </si>
  <si>
    <t>prodej zboží (knihy)</t>
  </si>
  <si>
    <t>pojištění majetku obce a zastupitelů</t>
  </si>
  <si>
    <t>obnova alejí</t>
  </si>
  <si>
    <t>studie koncepce odkanalizování obce</t>
  </si>
  <si>
    <t>projekt chodníku "Rasošská"</t>
  </si>
  <si>
    <t>(v Kč)</t>
  </si>
  <si>
    <t>odvod ZP - zaměstnavatel</t>
  </si>
  <si>
    <t>pacht pozemků</t>
  </si>
  <si>
    <t>pacht vodovodu</t>
  </si>
  <si>
    <t>licence - autorská práva</t>
  </si>
  <si>
    <t>oprava hřbitovní zdi</t>
  </si>
  <si>
    <t>pasportizace rybníku</t>
  </si>
  <si>
    <t>mzdy zaměstnanec - zeleň</t>
  </si>
  <si>
    <t>splátka úvěru na traktor</t>
  </si>
  <si>
    <t>místní poplatek za komunální odpad</t>
  </si>
  <si>
    <t>právní služby</t>
  </si>
  <si>
    <t>projekční práce - koncepční rozvoj obce</t>
  </si>
  <si>
    <t>Financování:</t>
  </si>
  <si>
    <t>el. energie</t>
  </si>
  <si>
    <t>služby - školení</t>
  </si>
  <si>
    <t>příspěvek - stravování</t>
  </si>
  <si>
    <t>vodoměry</t>
  </si>
  <si>
    <t>nebezpečný odpad</t>
  </si>
  <si>
    <t>pronájem nádob na odpad</t>
  </si>
  <si>
    <t>el.energie  - OU</t>
  </si>
  <si>
    <t>dotace pečovatelská služba</t>
  </si>
  <si>
    <t>třída 2</t>
  </si>
  <si>
    <t>trída 1</t>
  </si>
  <si>
    <t>třída 4</t>
  </si>
  <si>
    <t>rekapitulace příjmy</t>
  </si>
  <si>
    <t>třída 5</t>
  </si>
  <si>
    <t>třída 6</t>
  </si>
  <si>
    <t>Rekapitulace dle tříd</t>
  </si>
  <si>
    <t>rekonstrukce komunikace</t>
  </si>
  <si>
    <t>územní rozvoj</t>
  </si>
  <si>
    <t>úroky - úvěr na traktor</t>
  </si>
  <si>
    <t>pronájem  - byty čp.7 a čp. 21</t>
  </si>
  <si>
    <t>zkoušky vzorků, odborný zástupce provozovatele</t>
  </si>
  <si>
    <t xml:space="preserve">občerstvení OVK </t>
  </si>
  <si>
    <t>odměna členům OVK</t>
  </si>
  <si>
    <t>cestovné OVK</t>
  </si>
  <si>
    <t>refundace mezd OVK</t>
  </si>
  <si>
    <t>refundace - odvody - OVK</t>
  </si>
  <si>
    <t xml:space="preserve">materiál volby </t>
  </si>
  <si>
    <t>fin. příspěvek MAS MUM</t>
  </si>
  <si>
    <t>počítačové vybavení knihovna</t>
  </si>
  <si>
    <t>poplatek knihovní systém, ost. služby</t>
  </si>
  <si>
    <t>pacht hospůdka</t>
  </si>
  <si>
    <t>instalace počítačového vybavení</t>
  </si>
  <si>
    <t xml:space="preserve">                                                           </t>
  </si>
  <si>
    <t xml:space="preserve">                                                                                                                                                             </t>
  </si>
  <si>
    <t xml:space="preserve">servis místní rozhlas </t>
  </si>
  <si>
    <t>územní plán změny</t>
  </si>
  <si>
    <t xml:space="preserve">                                                                                                                                                                                                                       </t>
  </si>
  <si>
    <t>vodovodní přípojky - odbočení</t>
  </si>
  <si>
    <t>splátka úvěru na revitalizaci veřejného prostranství</t>
  </si>
  <si>
    <t>dotace na revitalizaci veřejného prostranství</t>
  </si>
  <si>
    <t>volby do zastupitelstva obce</t>
  </si>
  <si>
    <t>dotace na volby do zastupitelstva obce</t>
  </si>
  <si>
    <t>dotace na podporu prodejny</t>
  </si>
  <si>
    <t>revitalizace veřejného prostranství a vodní nádrže</t>
  </si>
  <si>
    <t>odvoz bioodpadu a textilu</t>
  </si>
  <si>
    <t>hasičská zbrojnice - I. etapa,  příprava staveniště</t>
  </si>
  <si>
    <t>financování =rozdíl mezi příjmy a výdaji po konsolidaci</t>
  </si>
  <si>
    <t>UZ</t>
  </si>
  <si>
    <t>nástroj</t>
  </si>
  <si>
    <t>zdroj</t>
  </si>
  <si>
    <t>přijetí úvěru</t>
  </si>
  <si>
    <t xml:space="preserve">             </t>
  </si>
  <si>
    <t>odvod za odnětí  pozemku</t>
  </si>
  <si>
    <t>el.energie veřejné osvětlení</t>
  </si>
  <si>
    <t>opravy veřejného osvětlení</t>
  </si>
  <si>
    <t>Celkem výdaje</t>
  </si>
  <si>
    <t>plot u budovy bývalé školy</t>
  </si>
  <si>
    <t>oprava kolny u budovy bývalé školy</t>
  </si>
  <si>
    <t>úroky z úvěru</t>
  </si>
  <si>
    <t>Rozdíl mezi příjmy a výdaji (schodek)</t>
  </si>
  <si>
    <t xml:space="preserve"> součet za §</t>
  </si>
  <si>
    <t>2026</t>
  </si>
  <si>
    <t>součet za §</t>
  </si>
  <si>
    <t>Rozpis rozpočtu obce Vlkov na rok 2026 - příjmy</t>
  </si>
  <si>
    <t>Rozpis rozpočtu Obce Vlkov na rok 2026 -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</si>
</sst>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8" tint="-0.249977111117893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theme="9" tint="-0.249977111117893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strike/>
      <sz val="11"/>
      <name val="Arial"/>
      <family val="2"/>
      <charset val="238"/>
    </font>
    <font>
      <b/>
      <strike/>
      <sz val="1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left" wrapText="1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0" fontId="6" fillId="0" borderId="0" xfId="1" applyFont="1"/>
    <xf numFmtId="3" fontId="2" fillId="0" borderId="0" xfId="0" applyNumberFormat="1" applyFont="1" applyAlignment="1">
      <alignment horizontal="right"/>
    </xf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3" fillId="0" borderId="1" xfId="0" applyFont="1" applyBorder="1"/>
    <xf numFmtId="0" fontId="8" fillId="0" borderId="0" xfId="0" applyFont="1"/>
    <xf numFmtId="3" fontId="2" fillId="0" borderId="0" xfId="0" applyNumberFormat="1" applyFont="1" applyAlignment="1">
      <alignment horizontal="center" wrapText="1"/>
    </xf>
    <xf numFmtId="0" fontId="10" fillId="0" borderId="0" xfId="0" applyFont="1"/>
    <xf numFmtId="3" fontId="10" fillId="0" borderId="0" xfId="0" applyNumberFormat="1" applyFont="1"/>
    <xf numFmtId="3" fontId="2" fillId="0" borderId="1" xfId="0" applyNumberFormat="1" applyFont="1" applyBorder="1"/>
    <xf numFmtId="0" fontId="2" fillId="0" borderId="1" xfId="0" applyFont="1" applyBorder="1"/>
    <xf numFmtId="3" fontId="3" fillId="0" borderId="1" xfId="0" applyNumberFormat="1" applyFont="1" applyBorder="1"/>
    <xf numFmtId="0" fontId="10" fillId="0" borderId="1" xfId="0" applyFont="1" applyBorder="1"/>
    <xf numFmtId="3" fontId="10" fillId="0" borderId="1" xfId="0" applyNumberFormat="1" applyFont="1" applyBorder="1"/>
    <xf numFmtId="0" fontId="4" fillId="0" borderId="1" xfId="0" applyFont="1" applyBorder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/>
    <xf numFmtId="3" fontId="12" fillId="0" borderId="1" xfId="0" applyNumberFormat="1" applyFont="1" applyBorder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3" fontId="11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center" wrapText="1"/>
    </xf>
    <xf numFmtId="0" fontId="13" fillId="0" borderId="0" xfId="0" applyFont="1"/>
    <xf numFmtId="3" fontId="0" fillId="0" borderId="0" xfId="0" applyNumberFormat="1"/>
    <xf numFmtId="3" fontId="9" fillId="0" borderId="0" xfId="0" applyNumberFormat="1" applyFont="1"/>
    <xf numFmtId="3" fontId="9" fillId="0" borderId="1" xfId="0" applyNumberFormat="1" applyFont="1" applyBorder="1"/>
    <xf numFmtId="0" fontId="16" fillId="0" borderId="0" xfId="0" applyFont="1"/>
    <xf numFmtId="0" fontId="12" fillId="0" borderId="1" xfId="0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4" fontId="2" fillId="0" borderId="0" xfId="0" applyNumberFormat="1" applyFont="1"/>
    <xf numFmtId="4" fontId="2" fillId="0" borderId="1" xfId="0" applyNumberFormat="1" applyFont="1" applyBorder="1"/>
    <xf numFmtId="1" fontId="2" fillId="0" borderId="0" xfId="0" applyNumberFormat="1" applyFont="1"/>
    <xf numFmtId="1" fontId="2" fillId="0" borderId="1" xfId="0" applyNumberFormat="1" applyFont="1" applyBorder="1"/>
    <xf numFmtId="164" fontId="2" fillId="0" borderId="1" xfId="0" applyNumberFormat="1" applyFont="1" applyBorder="1"/>
    <xf numFmtId="3" fontId="0" fillId="0" borderId="1" xfId="0" applyNumberFormat="1" applyBorder="1"/>
    <xf numFmtId="0" fontId="6" fillId="0" borderId="1" xfId="0" applyFont="1" applyBorder="1"/>
    <xf numFmtId="3" fontId="19" fillId="0" borderId="0" xfId="0" applyNumberFormat="1" applyFont="1"/>
    <xf numFmtId="0" fontId="21" fillId="0" borderId="0" xfId="0" applyFont="1"/>
    <xf numFmtId="0" fontId="17" fillId="0" borderId="0" xfId="0" applyFont="1"/>
    <xf numFmtId="0" fontId="18" fillId="0" borderId="0" xfId="0" applyFont="1"/>
    <xf numFmtId="3" fontId="16" fillId="0" borderId="0" xfId="0" applyNumberFormat="1" applyFont="1"/>
    <xf numFmtId="4" fontId="16" fillId="0" borderId="0" xfId="0" applyNumberFormat="1" applyFont="1"/>
    <xf numFmtId="49" fontId="2" fillId="0" borderId="0" xfId="0" applyNumberFormat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99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1"/>
  <sheetViews>
    <sheetView tabSelected="1" workbookViewId="0">
      <selection activeCell="A3" sqref="A3"/>
    </sheetView>
  </sheetViews>
  <sheetFormatPr defaultColWidth="9.140625" defaultRowHeight="15" x14ac:dyDescent="0.25"/>
  <cols>
    <col min="1" max="4" width="7.28515625" style="2" customWidth="1"/>
    <col min="5" max="6" width="8" style="2" customWidth="1"/>
    <col min="7" max="7" width="48" style="2" customWidth="1"/>
    <col min="8" max="8" width="14.28515625" style="7" customWidth="1"/>
    <col min="9" max="9" width="18.85546875" style="3" customWidth="1"/>
    <col min="10" max="10" width="11.28515625" style="2" bestFit="1" customWidth="1"/>
    <col min="11" max="11" width="14.28515625" style="2" bestFit="1" customWidth="1"/>
    <col min="12" max="12" width="10.140625" style="2" bestFit="1" customWidth="1"/>
    <col min="13" max="13" width="13.28515625" style="2" customWidth="1"/>
    <col min="14" max="14" width="10.140625" style="2" bestFit="1" customWidth="1"/>
    <col min="15" max="16384" width="9.140625" style="2"/>
  </cols>
  <sheetData>
    <row r="2" spans="1:14" ht="22.5" customHeight="1" x14ac:dyDescent="0.25">
      <c r="A2" s="2" t="s">
        <v>165</v>
      </c>
      <c r="H2" s="2">
        <v>2026</v>
      </c>
    </row>
    <row r="3" spans="1:14" ht="33.75" customHeight="1" x14ac:dyDescent="0.25">
      <c r="A3" s="4" t="s">
        <v>0</v>
      </c>
      <c r="B3" s="4" t="s">
        <v>149</v>
      </c>
      <c r="C3" s="4" t="s">
        <v>150</v>
      </c>
      <c r="D3" s="4" t="s">
        <v>151</v>
      </c>
      <c r="E3" s="4" t="s">
        <v>1</v>
      </c>
      <c r="F3" s="4" t="s">
        <v>2</v>
      </c>
      <c r="G3" s="4" t="s">
        <v>3</v>
      </c>
      <c r="H3" s="14" t="s">
        <v>90</v>
      </c>
      <c r="J3" s="16"/>
      <c r="K3" s="37" t="s">
        <v>162</v>
      </c>
      <c r="L3" s="36"/>
    </row>
    <row r="4" spans="1:14" x14ac:dyDescent="0.25">
      <c r="A4" s="7">
        <v>231</v>
      </c>
      <c r="B4" s="7"/>
      <c r="C4" s="7"/>
      <c r="D4" s="7"/>
      <c r="F4" s="2">
        <v>1111</v>
      </c>
      <c r="G4" s="2" t="s">
        <v>64</v>
      </c>
      <c r="H4" s="7">
        <v>1349000</v>
      </c>
      <c r="I4" s="17"/>
      <c r="J4" s="42"/>
      <c r="K4" s="3"/>
      <c r="L4" s="33"/>
    </row>
    <row r="5" spans="1:14" x14ac:dyDescent="0.25">
      <c r="A5" s="7"/>
      <c r="B5" s="7"/>
      <c r="C5" s="7"/>
      <c r="D5" s="7"/>
      <c r="F5" s="2">
        <v>1112</v>
      </c>
      <c r="G5" s="2" t="s">
        <v>65</v>
      </c>
      <c r="H5" s="7">
        <v>124000</v>
      </c>
      <c r="I5" s="17"/>
      <c r="J5" s="42"/>
      <c r="K5" s="3"/>
      <c r="L5" s="33"/>
    </row>
    <row r="6" spans="1:14" x14ac:dyDescent="0.25">
      <c r="A6" s="7"/>
      <c r="B6" s="7"/>
      <c r="C6" s="7"/>
      <c r="D6" s="7"/>
      <c r="F6" s="2">
        <v>1113</v>
      </c>
      <c r="G6" s="2" t="s">
        <v>66</v>
      </c>
      <c r="H6" s="7">
        <v>220000</v>
      </c>
      <c r="I6" s="17"/>
      <c r="J6" s="42"/>
      <c r="K6" s="3"/>
      <c r="L6" s="33"/>
    </row>
    <row r="7" spans="1:14" x14ac:dyDescent="0.25">
      <c r="A7" s="7"/>
      <c r="B7" s="7"/>
      <c r="C7" s="7"/>
      <c r="D7" s="7"/>
      <c r="F7" s="2">
        <v>1121</v>
      </c>
      <c r="G7" s="2" t="s">
        <v>35</v>
      </c>
      <c r="H7" s="7">
        <v>1851000</v>
      </c>
      <c r="I7" s="17"/>
      <c r="J7" s="42"/>
      <c r="K7" s="3"/>
      <c r="L7" s="33"/>
    </row>
    <row r="8" spans="1:14" x14ac:dyDescent="0.25">
      <c r="A8" s="7"/>
      <c r="B8" s="7"/>
      <c r="C8" s="7"/>
      <c r="D8" s="7"/>
      <c r="F8" s="2">
        <v>1122</v>
      </c>
      <c r="G8" s="2" t="s">
        <v>51</v>
      </c>
      <c r="H8" s="7">
        <v>130000</v>
      </c>
      <c r="I8" s="17"/>
      <c r="J8" s="42"/>
      <c r="K8" s="3"/>
      <c r="L8" s="33"/>
      <c r="N8" s="7"/>
    </row>
    <row r="9" spans="1:14" x14ac:dyDescent="0.25">
      <c r="A9" s="7"/>
      <c r="B9" s="7"/>
      <c r="C9" s="7"/>
      <c r="D9" s="7"/>
      <c r="F9" s="2">
        <v>1211</v>
      </c>
      <c r="G9" s="2" t="s">
        <v>36</v>
      </c>
      <c r="H9" s="7">
        <v>3505000</v>
      </c>
      <c r="I9" s="17"/>
      <c r="J9" s="42"/>
      <c r="K9" s="8"/>
      <c r="L9" s="33"/>
    </row>
    <row r="10" spans="1:14" x14ac:dyDescent="0.25">
      <c r="A10" s="7"/>
      <c r="B10" s="7"/>
      <c r="C10" s="7"/>
      <c r="D10" s="7"/>
      <c r="F10" s="2">
        <v>1334</v>
      </c>
      <c r="G10" s="2" t="s">
        <v>37</v>
      </c>
      <c r="H10" s="7">
        <v>4500</v>
      </c>
      <c r="I10" s="8"/>
      <c r="J10" s="3"/>
      <c r="K10" s="8"/>
      <c r="L10" s="33"/>
    </row>
    <row r="11" spans="1:14" x14ac:dyDescent="0.25">
      <c r="A11" s="7"/>
      <c r="B11" s="7"/>
      <c r="C11" s="7"/>
      <c r="D11" s="7"/>
      <c r="F11" s="2">
        <v>1335</v>
      </c>
      <c r="G11" s="2" t="s">
        <v>154</v>
      </c>
      <c r="H11" s="7">
        <v>0</v>
      </c>
      <c r="J11" s="17"/>
      <c r="K11" s="3"/>
      <c r="L11" s="33"/>
    </row>
    <row r="12" spans="1:14" x14ac:dyDescent="0.25">
      <c r="A12" s="7"/>
      <c r="B12" s="7"/>
      <c r="C12" s="7"/>
      <c r="D12" s="7"/>
      <c r="F12" s="2">
        <v>1386</v>
      </c>
      <c r="G12" s="2" t="s">
        <v>67</v>
      </c>
      <c r="H12" s="7">
        <v>58000</v>
      </c>
      <c r="J12" s="17"/>
      <c r="K12" s="3"/>
      <c r="L12" s="33"/>
    </row>
    <row r="13" spans="1:14" x14ac:dyDescent="0.25">
      <c r="A13" s="7"/>
      <c r="B13" s="7"/>
      <c r="C13" s="7"/>
      <c r="D13" s="7"/>
      <c r="F13" s="2">
        <v>1387</v>
      </c>
      <c r="G13" s="2" t="s">
        <v>67</v>
      </c>
      <c r="H13" s="7">
        <v>24000</v>
      </c>
      <c r="J13" s="17"/>
      <c r="K13" s="3"/>
      <c r="L13" s="33"/>
    </row>
    <row r="14" spans="1:14" x14ac:dyDescent="0.25">
      <c r="A14" s="7"/>
      <c r="B14" s="7"/>
      <c r="C14" s="7"/>
      <c r="D14" s="7"/>
      <c r="F14" s="2">
        <v>1511</v>
      </c>
      <c r="G14" s="2" t="s">
        <v>38</v>
      </c>
      <c r="H14" s="7">
        <v>711000</v>
      </c>
      <c r="I14" s="3" t="s">
        <v>153</v>
      </c>
      <c r="J14" s="17"/>
      <c r="L14" s="33"/>
    </row>
    <row r="15" spans="1:14" x14ac:dyDescent="0.25">
      <c r="A15" s="7"/>
      <c r="B15" s="7"/>
      <c r="C15" s="7"/>
      <c r="D15" s="7"/>
      <c r="L15" s="33"/>
    </row>
    <row r="16" spans="1:14" x14ac:dyDescent="0.25">
      <c r="F16" s="2">
        <v>1361</v>
      </c>
      <c r="G16" s="2" t="s">
        <v>42</v>
      </c>
      <c r="H16" s="7">
        <v>11000</v>
      </c>
      <c r="L16" s="33"/>
    </row>
    <row r="17" spans="1:12" x14ac:dyDescent="0.25">
      <c r="F17" s="2">
        <v>1345</v>
      </c>
      <c r="G17" s="2" t="s">
        <v>99</v>
      </c>
      <c r="H17" s="7">
        <v>266000</v>
      </c>
      <c r="J17" s="3"/>
      <c r="L17" s="33"/>
    </row>
    <row r="18" spans="1:12" x14ac:dyDescent="0.25">
      <c r="A18" s="7"/>
      <c r="B18" s="7"/>
      <c r="C18" s="7"/>
      <c r="D18" s="7"/>
      <c r="F18" s="2">
        <v>1341</v>
      </c>
      <c r="G18" s="2" t="s">
        <v>40</v>
      </c>
      <c r="H18" s="7">
        <v>3700</v>
      </c>
      <c r="J18" s="7"/>
      <c r="L18" s="33"/>
    </row>
    <row r="19" spans="1:12" x14ac:dyDescent="0.25">
      <c r="A19" s="7"/>
      <c r="B19" s="7"/>
      <c r="C19" s="7"/>
      <c r="D19" s="7"/>
      <c r="E19" s="24"/>
      <c r="F19" s="24"/>
      <c r="G19" s="24"/>
      <c r="H19" s="23"/>
      <c r="I19" s="18"/>
      <c r="J19" s="23"/>
      <c r="K19" s="23">
        <f>SUM(H4:H18)</f>
        <v>8257200</v>
      </c>
      <c r="L19" s="38"/>
    </row>
    <row r="20" spans="1:12" x14ac:dyDescent="0.25">
      <c r="A20" s="7"/>
      <c r="B20" s="7"/>
      <c r="C20" s="7"/>
      <c r="D20" s="7"/>
      <c r="J20" s="7"/>
      <c r="K20" s="7"/>
      <c r="L20" s="33"/>
    </row>
    <row r="21" spans="1:12" x14ac:dyDescent="0.25">
      <c r="A21" s="7"/>
      <c r="B21" s="55">
        <v>98187</v>
      </c>
      <c r="C21" s="7"/>
      <c r="D21" s="7"/>
      <c r="E21" s="24"/>
      <c r="F21" s="24">
        <v>4111</v>
      </c>
      <c r="G21" s="24" t="s">
        <v>143</v>
      </c>
      <c r="H21" s="23">
        <v>35965</v>
      </c>
      <c r="I21" s="18"/>
      <c r="J21" s="23"/>
      <c r="K21" s="23">
        <f>H21</f>
        <v>35965</v>
      </c>
      <c r="L21" s="38"/>
    </row>
    <row r="22" spans="1:12" x14ac:dyDescent="0.25">
      <c r="A22" s="7"/>
      <c r="B22" s="7"/>
      <c r="C22" s="7"/>
      <c r="D22" s="7"/>
      <c r="J22" s="7"/>
      <c r="K22" s="7"/>
      <c r="L22" s="33"/>
    </row>
    <row r="23" spans="1:12" x14ac:dyDescent="0.25">
      <c r="A23" s="7"/>
      <c r="B23" s="55">
        <v>17519</v>
      </c>
      <c r="C23" s="7">
        <v>149</v>
      </c>
      <c r="D23" s="7">
        <v>5</v>
      </c>
      <c r="F23" s="2">
        <v>4216</v>
      </c>
      <c r="G23" s="2" t="s">
        <v>141</v>
      </c>
      <c r="H23" s="53">
        <v>6351073.1699999999</v>
      </c>
      <c r="J23" s="7"/>
      <c r="K23" s="53">
        <f>H23</f>
        <v>6351073.1699999999</v>
      </c>
      <c r="L23" s="33"/>
    </row>
    <row r="24" spans="1:12" x14ac:dyDescent="0.25">
      <c r="A24" s="7"/>
      <c r="B24" s="56">
        <v>17085</v>
      </c>
      <c r="C24" s="23">
        <v>149</v>
      </c>
      <c r="D24" s="23">
        <v>5</v>
      </c>
      <c r="E24" s="24"/>
      <c r="F24" s="24">
        <v>4116</v>
      </c>
      <c r="G24" s="24" t="s">
        <v>141</v>
      </c>
      <c r="H24" s="54">
        <v>444575.12</v>
      </c>
      <c r="I24" s="18"/>
      <c r="J24" s="23"/>
      <c r="K24" s="54">
        <f>H24</f>
        <v>444575.12</v>
      </c>
      <c r="L24" s="38"/>
    </row>
    <row r="25" spans="1:12" x14ac:dyDescent="0.25">
      <c r="A25" s="7"/>
      <c r="B25" s="7"/>
      <c r="C25" s="7"/>
      <c r="D25" s="7"/>
      <c r="J25" s="7"/>
      <c r="L25" s="33"/>
    </row>
    <row r="26" spans="1:12" x14ac:dyDescent="0.25">
      <c r="E26" s="24"/>
      <c r="F26" s="24">
        <v>4112</v>
      </c>
      <c r="G26" s="24" t="s">
        <v>39</v>
      </c>
      <c r="H26" s="23">
        <v>91400</v>
      </c>
      <c r="I26" s="18"/>
      <c r="J26" s="24"/>
      <c r="K26" s="23">
        <f>SUM(H26)</f>
        <v>91400</v>
      </c>
      <c r="L26" s="38"/>
    </row>
    <row r="27" spans="1:12" x14ac:dyDescent="0.25">
      <c r="K27" s="7"/>
      <c r="L27" s="33"/>
    </row>
    <row r="28" spans="1:12" x14ac:dyDescent="0.25">
      <c r="E28" s="24"/>
      <c r="F28" s="24">
        <v>4122</v>
      </c>
      <c r="G28" s="24" t="s">
        <v>144</v>
      </c>
      <c r="H28" s="23"/>
      <c r="I28" s="18"/>
      <c r="J28" s="24"/>
      <c r="K28" s="23">
        <f>H28</f>
        <v>0</v>
      </c>
      <c r="L28" s="38"/>
    </row>
    <row r="29" spans="1:12" x14ac:dyDescent="0.25">
      <c r="L29" s="32"/>
    </row>
    <row r="30" spans="1:12" x14ac:dyDescent="0.25">
      <c r="E30" s="24">
        <v>1012</v>
      </c>
      <c r="F30" s="24">
        <v>2131</v>
      </c>
      <c r="G30" s="24" t="s">
        <v>92</v>
      </c>
      <c r="H30" s="23">
        <v>11500</v>
      </c>
      <c r="I30" s="18"/>
      <c r="J30" s="24"/>
      <c r="K30" s="23">
        <f>SUM(H30)</f>
        <v>11500</v>
      </c>
      <c r="L30" s="38"/>
    </row>
    <row r="31" spans="1:12" x14ac:dyDescent="0.25">
      <c r="L31" s="32"/>
    </row>
    <row r="32" spans="1:12" x14ac:dyDescent="0.25">
      <c r="E32" s="24">
        <v>2310</v>
      </c>
      <c r="F32" s="24">
        <v>2132</v>
      </c>
      <c r="G32" s="24" t="s">
        <v>93</v>
      </c>
      <c r="H32" s="23">
        <v>50000</v>
      </c>
      <c r="I32" s="18"/>
      <c r="J32" s="24"/>
      <c r="K32" s="23">
        <f>SUM(H32)</f>
        <v>50000</v>
      </c>
      <c r="L32" s="38"/>
    </row>
    <row r="33" spans="5:12" x14ac:dyDescent="0.25">
      <c r="L33" s="32"/>
    </row>
    <row r="34" spans="5:12" x14ac:dyDescent="0.25">
      <c r="E34" s="24">
        <v>3314</v>
      </c>
      <c r="F34" s="24">
        <v>2111</v>
      </c>
      <c r="G34" s="24" t="s">
        <v>41</v>
      </c>
      <c r="H34" s="23">
        <v>1700</v>
      </c>
      <c r="I34" s="18"/>
      <c r="J34" s="24"/>
      <c r="K34" s="23">
        <f>SUM(H34)</f>
        <v>1700</v>
      </c>
      <c r="L34" s="38"/>
    </row>
    <row r="35" spans="5:12" x14ac:dyDescent="0.25">
      <c r="L35" s="32"/>
    </row>
    <row r="36" spans="5:12" x14ac:dyDescent="0.25">
      <c r="E36" s="24">
        <v>3319</v>
      </c>
      <c r="F36" s="24">
        <v>2112</v>
      </c>
      <c r="G36" s="24" t="s">
        <v>85</v>
      </c>
      <c r="H36" s="23">
        <v>600</v>
      </c>
      <c r="I36" s="18"/>
      <c r="J36" s="24"/>
      <c r="K36" s="23">
        <f>SUM(H36)</f>
        <v>600</v>
      </c>
      <c r="L36" s="38"/>
    </row>
    <row r="37" spans="5:12" x14ac:dyDescent="0.25">
      <c r="L37" s="32"/>
    </row>
    <row r="38" spans="5:12" x14ac:dyDescent="0.25">
      <c r="E38" s="24">
        <v>3612</v>
      </c>
      <c r="F38" s="24">
        <v>2132</v>
      </c>
      <c r="G38" s="24" t="s">
        <v>121</v>
      </c>
      <c r="H38" s="23">
        <v>252000</v>
      </c>
      <c r="I38" s="18"/>
      <c r="J38" s="24"/>
      <c r="K38" s="23">
        <f>SUM(H38)</f>
        <v>252000</v>
      </c>
      <c r="L38" s="38"/>
    </row>
    <row r="39" spans="5:12" x14ac:dyDescent="0.25">
      <c r="L39" s="32"/>
    </row>
    <row r="40" spans="5:12" x14ac:dyDescent="0.25">
      <c r="E40" s="24">
        <v>3613</v>
      </c>
      <c r="F40" s="24">
        <v>2132</v>
      </c>
      <c r="G40" s="24" t="s">
        <v>132</v>
      </c>
      <c r="H40" s="23">
        <v>1</v>
      </c>
      <c r="I40" s="18"/>
      <c r="J40" s="24"/>
      <c r="K40" s="23">
        <f>H40</f>
        <v>1</v>
      </c>
      <c r="L40" s="38"/>
    </row>
    <row r="41" spans="5:12" x14ac:dyDescent="0.25">
      <c r="L41" s="32"/>
    </row>
    <row r="42" spans="5:12" x14ac:dyDescent="0.25">
      <c r="E42" s="24">
        <v>3632</v>
      </c>
      <c r="F42" s="24">
        <v>2111</v>
      </c>
      <c r="G42" s="24" t="s">
        <v>83</v>
      </c>
      <c r="H42" s="23">
        <v>2000</v>
      </c>
      <c r="I42" s="18"/>
      <c r="J42" s="24"/>
      <c r="K42" s="23">
        <f>SUM(H42)</f>
        <v>2000</v>
      </c>
      <c r="L42" s="38"/>
    </row>
    <row r="43" spans="5:12" x14ac:dyDescent="0.25">
      <c r="I43" s="10"/>
      <c r="L43" s="32"/>
    </row>
    <row r="44" spans="5:12" x14ac:dyDescent="0.25">
      <c r="E44" s="24">
        <v>3725</v>
      </c>
      <c r="F44" s="24">
        <v>2324</v>
      </c>
      <c r="G44" s="24" t="s">
        <v>43</v>
      </c>
      <c r="H44" s="23">
        <v>94000</v>
      </c>
      <c r="I44" s="18"/>
      <c r="J44" s="24"/>
      <c r="K44" s="23">
        <f>SUM(H44)</f>
        <v>94000</v>
      </c>
      <c r="L44" s="38"/>
    </row>
    <row r="45" spans="5:12" x14ac:dyDescent="0.25">
      <c r="L45" s="32"/>
    </row>
    <row r="46" spans="5:12" x14ac:dyDescent="0.25">
      <c r="E46" s="24">
        <v>3639</v>
      </c>
      <c r="F46" s="24">
        <v>2321</v>
      </c>
      <c r="G46" s="24" t="s">
        <v>44</v>
      </c>
      <c r="H46" s="23">
        <v>110000</v>
      </c>
      <c r="I46" s="59"/>
      <c r="J46" s="24"/>
      <c r="K46" s="23">
        <f>SUM(H46)</f>
        <v>110000</v>
      </c>
      <c r="L46" s="38"/>
    </row>
    <row r="47" spans="5:12" x14ac:dyDescent="0.25">
      <c r="I47" s="15"/>
      <c r="L47" s="32"/>
    </row>
    <row r="48" spans="5:12" x14ac:dyDescent="0.25">
      <c r="E48" s="2">
        <v>6310</v>
      </c>
      <c r="F48" s="2">
        <v>2141</v>
      </c>
      <c r="G48" s="2" t="s">
        <v>45</v>
      </c>
      <c r="H48" s="7">
        <v>25000</v>
      </c>
      <c r="L48" s="32"/>
    </row>
    <row r="49" spans="1:12" x14ac:dyDescent="0.25">
      <c r="A49" s="7"/>
      <c r="B49" s="7"/>
      <c r="C49" s="7"/>
      <c r="D49" s="7"/>
      <c r="E49" s="24">
        <v>6310</v>
      </c>
      <c r="F49" s="24">
        <v>2324</v>
      </c>
      <c r="G49" s="24" t="s">
        <v>46</v>
      </c>
      <c r="H49" s="23">
        <v>100</v>
      </c>
      <c r="I49" s="18"/>
      <c r="J49" s="24"/>
      <c r="K49" s="23">
        <f>H48+H49</f>
        <v>25100</v>
      </c>
      <c r="L49" s="38"/>
    </row>
    <row r="50" spans="1:12" x14ac:dyDescent="0.25">
      <c r="A50" s="7"/>
      <c r="B50" s="7"/>
      <c r="C50" s="7"/>
      <c r="D50" s="7"/>
      <c r="L50" s="32"/>
    </row>
    <row r="51" spans="1:12" x14ac:dyDescent="0.25">
      <c r="E51" s="24">
        <v>6171</v>
      </c>
      <c r="F51" s="24">
        <v>2111</v>
      </c>
      <c r="G51" s="24" t="s">
        <v>52</v>
      </c>
      <c r="H51" s="23">
        <v>200</v>
      </c>
      <c r="I51" s="18"/>
      <c r="J51" s="23"/>
      <c r="K51" s="23">
        <f>SUM(H51)</f>
        <v>200</v>
      </c>
      <c r="L51" s="38"/>
    </row>
    <row r="52" spans="1:12" hidden="1" x14ac:dyDescent="0.25">
      <c r="A52" s="7"/>
      <c r="B52" s="7"/>
      <c r="C52" s="7"/>
      <c r="D52" s="7"/>
      <c r="E52" s="2">
        <v>3399</v>
      </c>
      <c r="F52" s="2">
        <v>2111</v>
      </c>
      <c r="G52" s="2" t="s">
        <v>47</v>
      </c>
    </row>
    <row r="53" spans="1:12" x14ac:dyDescent="0.25">
      <c r="H53" s="2"/>
    </row>
    <row r="56" spans="1:12" x14ac:dyDescent="0.25">
      <c r="A56" s="7"/>
      <c r="B56" s="7"/>
      <c r="C56" s="7"/>
      <c r="D56" s="7"/>
      <c r="E56" s="2" t="s">
        <v>48</v>
      </c>
      <c r="H56" s="53">
        <f>SUM(H4:H55)</f>
        <v>15727314.289999999</v>
      </c>
      <c r="K56" s="53">
        <f>SUM(K19:K55)</f>
        <v>15727314.289999999</v>
      </c>
      <c r="L56" s="33"/>
    </row>
    <row r="60" spans="1:12" x14ac:dyDescent="0.25">
      <c r="I60" s="46" t="s">
        <v>114</v>
      </c>
    </row>
    <row r="61" spans="1:12" x14ac:dyDescent="0.25">
      <c r="I61" s="44">
        <f>SUM(H29:H51)</f>
        <v>547101</v>
      </c>
      <c r="J61" s="19" t="s">
        <v>111</v>
      </c>
    </row>
    <row r="62" spans="1:12" x14ac:dyDescent="0.25">
      <c r="A62" s="3"/>
      <c r="B62" s="3"/>
      <c r="C62" s="3"/>
      <c r="D62" s="3"/>
      <c r="E62" s="3"/>
      <c r="F62" s="3"/>
      <c r="G62" s="3"/>
      <c r="I62" s="44">
        <f>SUM(H4:H18)</f>
        <v>8257200</v>
      </c>
      <c r="J62" s="19" t="s">
        <v>112</v>
      </c>
    </row>
    <row r="63" spans="1:12" x14ac:dyDescent="0.25">
      <c r="A63" s="3"/>
      <c r="B63" s="3"/>
      <c r="C63" s="3"/>
      <c r="D63" s="3"/>
      <c r="E63" s="12"/>
      <c r="F63" s="3"/>
      <c r="G63" s="3"/>
      <c r="I63" s="45">
        <f>SUM(H21:H26)</f>
        <v>6923013.29</v>
      </c>
      <c r="J63" s="19" t="s">
        <v>113</v>
      </c>
    </row>
    <row r="64" spans="1:12" x14ac:dyDescent="0.25">
      <c r="A64" s="3"/>
      <c r="B64" s="3"/>
      <c r="C64" s="3"/>
      <c r="D64" s="3"/>
      <c r="E64" s="3"/>
      <c r="F64" s="12"/>
      <c r="G64" s="3"/>
      <c r="I64" s="44">
        <f>SUM(I61:I63)</f>
        <v>15727314.289999999</v>
      </c>
      <c r="J64" s="19"/>
    </row>
    <row r="65" spans="1:9" x14ac:dyDescent="0.25">
      <c r="A65" s="3"/>
      <c r="B65" s="3"/>
      <c r="C65" s="3"/>
      <c r="D65" s="3"/>
      <c r="E65" s="12"/>
      <c r="F65" s="12"/>
      <c r="G65" s="3"/>
    </row>
    <row r="66" spans="1:9" x14ac:dyDescent="0.25">
      <c r="A66" s="3"/>
      <c r="B66" s="3"/>
      <c r="C66" s="3"/>
      <c r="D66" s="3"/>
      <c r="E66" s="3"/>
      <c r="F66" s="3"/>
      <c r="G66" s="3"/>
      <c r="I66" s="8"/>
    </row>
    <row r="67" spans="1:9" x14ac:dyDescent="0.25">
      <c r="A67" s="3"/>
      <c r="B67" s="3"/>
      <c r="C67" s="3"/>
      <c r="D67" s="3"/>
      <c r="E67" s="3"/>
      <c r="F67" s="12"/>
      <c r="G67" s="3"/>
    </row>
    <row r="68" spans="1:9" x14ac:dyDescent="0.25">
      <c r="A68" s="3"/>
      <c r="B68" s="3"/>
      <c r="C68" s="3"/>
      <c r="D68" s="3"/>
      <c r="E68" s="12"/>
      <c r="F68" s="3"/>
      <c r="G68" s="3"/>
      <c r="I68" s="8"/>
    </row>
    <row r="70" spans="1:9" x14ac:dyDescent="0.25">
      <c r="A70" s="3"/>
      <c r="B70" s="3"/>
      <c r="C70" s="3"/>
      <c r="D70" s="3"/>
    </row>
    <row r="71" spans="1:9" x14ac:dyDescent="0.25">
      <c r="A71" s="13"/>
      <c r="B71" s="13"/>
      <c r="C71" s="13"/>
      <c r="D71" s="13"/>
    </row>
  </sheetData>
  <pageMargins left="0.51181102362204722" right="0" top="0.39370078740157483" bottom="0.19685039370078741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0"/>
  <sheetViews>
    <sheetView zoomScaleNormal="100" workbookViewId="0">
      <pane ySplit="3" topLeftCell="A4" activePane="bottomLeft" state="frozen"/>
      <selection pane="bottomLeft" activeCell="G2" sqref="G2"/>
    </sheetView>
  </sheetViews>
  <sheetFormatPr defaultColWidth="9.140625" defaultRowHeight="15" x14ac:dyDescent="0.25"/>
  <cols>
    <col min="1" max="1" width="10.85546875" style="3" customWidth="1"/>
    <col min="2" max="2" width="9.28515625" style="3" customWidth="1"/>
    <col min="3" max="3" width="8.85546875" style="3" customWidth="1"/>
    <col min="4" max="4" width="8.140625" style="3" customWidth="1"/>
    <col min="5" max="5" width="9.28515625" style="3" customWidth="1"/>
    <col min="6" max="6" width="9.5703125" style="3" customWidth="1"/>
    <col min="7" max="7" width="58.42578125" style="3" customWidth="1"/>
    <col min="8" max="8" width="14.140625" style="7" customWidth="1"/>
    <col min="9" max="9" width="12.5703125" style="3" customWidth="1"/>
    <col min="10" max="10" width="14.140625" style="3" customWidth="1"/>
    <col min="11" max="11" width="17.140625" style="3" customWidth="1"/>
    <col min="12" max="12" width="10.5703125" style="3" customWidth="1"/>
    <col min="13" max="16384" width="9.140625" style="3"/>
  </cols>
  <sheetData>
    <row r="1" spans="1:13" ht="18" x14ac:dyDescent="0.25">
      <c r="A1" s="61"/>
      <c r="B1" s="48"/>
      <c r="C1" s="48"/>
      <c r="D1" s="48"/>
    </row>
    <row r="2" spans="1:13" ht="29.45" customHeight="1" x14ac:dyDescent="0.25">
      <c r="A2" s="2" t="s">
        <v>166</v>
      </c>
      <c r="B2" s="2"/>
      <c r="C2" s="2"/>
      <c r="D2" s="2"/>
      <c r="F2" s="2"/>
      <c r="G2" s="4"/>
      <c r="H2" s="66" t="s">
        <v>163</v>
      </c>
    </row>
    <row r="3" spans="1:13" s="1" customFormat="1" ht="60.75" customHeight="1" x14ac:dyDescent="0.25">
      <c r="A3" s="1" t="s">
        <v>0</v>
      </c>
      <c r="B3" s="1" t="s">
        <v>149</v>
      </c>
      <c r="C3" s="1" t="s">
        <v>150</v>
      </c>
      <c r="D3" s="1" t="s">
        <v>151</v>
      </c>
      <c r="E3" s="6" t="s">
        <v>74</v>
      </c>
      <c r="F3" s="1" t="s">
        <v>2</v>
      </c>
      <c r="G3" s="1" t="s">
        <v>3</v>
      </c>
      <c r="H3" s="20" t="s">
        <v>90</v>
      </c>
      <c r="K3" s="1" t="s">
        <v>164</v>
      </c>
      <c r="L3" s="35"/>
    </row>
    <row r="4" spans="1:13" s="1" customFormat="1" ht="15.75" customHeight="1" x14ac:dyDescent="0.25">
      <c r="A4" s="39">
        <v>231</v>
      </c>
      <c r="B4" s="39"/>
      <c r="C4" s="39"/>
      <c r="D4" s="39"/>
      <c r="E4" s="24">
        <v>2141</v>
      </c>
      <c r="F4" s="24">
        <v>5212</v>
      </c>
      <c r="G4" s="24" t="s">
        <v>82</v>
      </c>
      <c r="H4" s="23">
        <v>180000</v>
      </c>
      <c r="I4" s="39"/>
      <c r="J4" s="39"/>
      <c r="K4" s="40">
        <f>SUM(H4)</f>
        <v>180000</v>
      </c>
      <c r="L4" s="41"/>
    </row>
    <row r="5" spans="1:13" s="1" customFormat="1" ht="15.75" customHeight="1" x14ac:dyDescent="0.25">
      <c r="E5" s="2"/>
      <c r="F5" s="2"/>
      <c r="G5" s="2"/>
      <c r="H5" s="7"/>
      <c r="L5" s="31"/>
    </row>
    <row r="6" spans="1:13" x14ac:dyDescent="0.25">
      <c r="A6" s="7"/>
      <c r="B6" s="7"/>
      <c r="C6" s="7"/>
      <c r="D6" s="7"/>
      <c r="E6" s="2">
        <v>2212</v>
      </c>
      <c r="F6" s="2">
        <v>5169</v>
      </c>
      <c r="G6" s="2" t="s">
        <v>4</v>
      </c>
      <c r="H6" s="7">
        <v>25000</v>
      </c>
      <c r="K6" s="2"/>
      <c r="L6" s="29"/>
      <c r="M6" s="10"/>
    </row>
    <row r="7" spans="1:13" x14ac:dyDescent="0.25">
      <c r="A7" s="7"/>
      <c r="B7" s="7"/>
      <c r="C7" s="7"/>
      <c r="D7" s="7"/>
      <c r="E7" s="2">
        <v>2212</v>
      </c>
      <c r="F7" s="2">
        <v>6121</v>
      </c>
      <c r="G7" s="2" t="s">
        <v>118</v>
      </c>
      <c r="K7" s="2"/>
      <c r="L7" s="29"/>
      <c r="M7" s="10"/>
    </row>
    <row r="8" spans="1:13" x14ac:dyDescent="0.25">
      <c r="A8" s="23"/>
      <c r="B8" s="23"/>
      <c r="C8" s="23"/>
      <c r="D8" s="23"/>
      <c r="E8" s="24">
        <v>2212</v>
      </c>
      <c r="F8" s="24">
        <v>5171</v>
      </c>
      <c r="G8" s="24" t="s">
        <v>79</v>
      </c>
      <c r="H8" s="23">
        <v>300000</v>
      </c>
      <c r="I8" s="18"/>
      <c r="J8" s="18"/>
      <c r="K8" s="23">
        <f>SUM(H6:H8)</f>
        <v>325000</v>
      </c>
      <c r="L8" s="34"/>
    </row>
    <row r="9" spans="1:13" x14ac:dyDescent="0.25">
      <c r="A9" s="7"/>
      <c r="B9" s="7"/>
      <c r="C9" s="7"/>
      <c r="D9" s="7"/>
      <c r="H9" s="3"/>
      <c r="K9" s="2"/>
      <c r="L9" s="29"/>
    </row>
    <row r="10" spans="1:13" x14ac:dyDescent="0.25">
      <c r="A10" s="7"/>
      <c r="B10" s="7"/>
      <c r="C10" s="7"/>
      <c r="D10" s="7"/>
      <c r="E10" s="21"/>
      <c r="F10" s="21"/>
      <c r="G10" s="21"/>
      <c r="H10" s="60"/>
      <c r="K10" s="2"/>
      <c r="L10" s="29"/>
    </row>
    <row r="11" spans="1:13" x14ac:dyDescent="0.25">
      <c r="A11" s="7"/>
      <c r="B11" s="7"/>
      <c r="C11" s="7"/>
      <c r="D11" s="7"/>
      <c r="E11" s="2">
        <v>2219</v>
      </c>
      <c r="F11" s="2">
        <v>6121</v>
      </c>
      <c r="G11" s="2" t="s">
        <v>89</v>
      </c>
      <c r="H11" s="8">
        <v>120000</v>
      </c>
      <c r="K11" s="2"/>
      <c r="L11" s="29"/>
    </row>
    <row r="12" spans="1:13" x14ac:dyDescent="0.25">
      <c r="A12" s="23"/>
      <c r="B12" s="23"/>
      <c r="C12" s="23"/>
      <c r="D12" s="23"/>
      <c r="E12" s="24">
        <v>2219</v>
      </c>
      <c r="F12" s="24">
        <v>5171</v>
      </c>
      <c r="G12" s="24" t="s">
        <v>78</v>
      </c>
      <c r="H12" s="25">
        <v>60000</v>
      </c>
      <c r="I12" s="18"/>
      <c r="J12" s="18"/>
      <c r="K12" s="23">
        <f>SUM(H10:H12)</f>
        <v>180000</v>
      </c>
      <c r="L12" s="34"/>
    </row>
    <row r="13" spans="1:13" x14ac:dyDescent="0.25">
      <c r="A13" s="7"/>
      <c r="B13" s="7"/>
      <c r="C13" s="7"/>
      <c r="D13" s="7"/>
      <c r="E13" s="21"/>
      <c r="F13" s="21"/>
      <c r="G13" s="21"/>
      <c r="H13" s="22"/>
      <c r="K13" s="2"/>
      <c r="L13" s="29"/>
    </row>
    <row r="14" spans="1:13" x14ac:dyDescent="0.25">
      <c r="A14" s="7"/>
      <c r="B14" s="7"/>
      <c r="C14" s="7"/>
      <c r="D14" s="7"/>
      <c r="E14" s="2">
        <v>2310</v>
      </c>
      <c r="F14" s="2">
        <v>5139</v>
      </c>
      <c r="G14" s="2" t="s">
        <v>106</v>
      </c>
      <c r="H14" s="7">
        <v>4000</v>
      </c>
      <c r="K14" s="2"/>
      <c r="L14" s="29"/>
    </row>
    <row r="15" spans="1:13" x14ac:dyDescent="0.25">
      <c r="A15" s="23"/>
      <c r="B15" s="23"/>
      <c r="C15" s="23"/>
      <c r="D15" s="23"/>
      <c r="E15" s="24">
        <v>2310</v>
      </c>
      <c r="F15" s="24">
        <v>6121</v>
      </c>
      <c r="G15" s="24" t="s">
        <v>139</v>
      </c>
      <c r="H15" s="23">
        <v>20000</v>
      </c>
      <c r="I15" s="18"/>
      <c r="J15" s="18"/>
      <c r="K15" s="23">
        <f>SUM(H13:H15)</f>
        <v>24000</v>
      </c>
      <c r="L15" s="47"/>
    </row>
    <row r="16" spans="1:13" x14ac:dyDescent="0.25">
      <c r="A16" s="7"/>
      <c r="B16" s="7"/>
      <c r="C16" s="7"/>
      <c r="D16" s="7"/>
      <c r="E16" s="2"/>
      <c r="F16" s="2"/>
      <c r="G16" s="2"/>
      <c r="K16" s="2"/>
      <c r="L16" s="29"/>
    </row>
    <row r="17" spans="1:12" x14ac:dyDescent="0.25">
      <c r="A17" s="7"/>
      <c r="B17" s="7"/>
      <c r="C17" s="7"/>
      <c r="D17" s="7"/>
      <c r="E17" s="2"/>
      <c r="F17" s="2"/>
      <c r="G17" s="2"/>
      <c r="K17" s="2"/>
      <c r="L17" s="29"/>
    </row>
    <row r="18" spans="1:12" x14ac:dyDescent="0.25">
      <c r="A18" s="7"/>
      <c r="B18" s="7"/>
      <c r="C18" s="7"/>
      <c r="D18" s="7"/>
      <c r="E18" s="2">
        <v>2321</v>
      </c>
      <c r="F18" s="2">
        <v>5169</v>
      </c>
      <c r="G18" s="2" t="s">
        <v>122</v>
      </c>
      <c r="H18" s="7">
        <v>50000</v>
      </c>
      <c r="K18" s="2"/>
      <c r="L18" s="29"/>
    </row>
    <row r="19" spans="1:12" x14ac:dyDescent="0.25">
      <c r="A19" s="7"/>
      <c r="B19" s="7"/>
      <c r="C19" s="7"/>
      <c r="D19" s="7"/>
      <c r="E19" s="2">
        <v>2321</v>
      </c>
      <c r="F19" s="2">
        <v>5171</v>
      </c>
      <c r="G19" s="2" t="s">
        <v>80</v>
      </c>
      <c r="H19" s="7">
        <v>30000</v>
      </c>
      <c r="K19" s="2"/>
      <c r="L19" s="29"/>
    </row>
    <row r="20" spans="1:12" x14ac:dyDescent="0.25">
      <c r="A20" s="23"/>
      <c r="B20" s="23"/>
      <c r="C20" s="23"/>
      <c r="D20" s="23"/>
      <c r="E20" s="24">
        <v>2321</v>
      </c>
      <c r="F20" s="24">
        <v>6121</v>
      </c>
      <c r="G20" s="24" t="s">
        <v>88</v>
      </c>
      <c r="H20" s="23">
        <v>100000</v>
      </c>
      <c r="I20" s="18"/>
      <c r="J20" s="18"/>
      <c r="K20" s="23">
        <f>SUM(H16:H20)</f>
        <v>180000</v>
      </c>
      <c r="L20" s="34"/>
    </row>
    <row r="21" spans="1:12" x14ac:dyDescent="0.25">
      <c r="A21" s="7"/>
      <c r="B21" s="7"/>
      <c r="C21" s="7"/>
      <c r="D21" s="7"/>
      <c r="E21" s="2"/>
      <c r="F21" s="2"/>
      <c r="G21" s="2"/>
      <c r="K21" s="2"/>
      <c r="L21" s="29"/>
    </row>
    <row r="22" spans="1:12" x14ac:dyDescent="0.25">
      <c r="A22" s="7"/>
      <c r="B22" s="7"/>
      <c r="C22" s="7"/>
      <c r="D22" s="7"/>
      <c r="E22" s="2"/>
      <c r="F22" s="2"/>
      <c r="G22" s="2"/>
      <c r="K22" s="2"/>
      <c r="L22" s="29"/>
    </row>
    <row r="23" spans="1:12" x14ac:dyDescent="0.25">
      <c r="A23" s="23"/>
      <c r="B23" s="23"/>
      <c r="C23" s="23"/>
      <c r="D23" s="23"/>
      <c r="E23" s="24">
        <v>2341</v>
      </c>
      <c r="F23" s="24">
        <v>5169</v>
      </c>
      <c r="G23" s="24" t="s">
        <v>96</v>
      </c>
      <c r="H23" s="23">
        <v>10000</v>
      </c>
      <c r="I23" s="18"/>
      <c r="J23" s="18"/>
      <c r="K23" s="23">
        <f>SUM(H21:H23)</f>
        <v>10000</v>
      </c>
      <c r="L23" s="34"/>
    </row>
    <row r="24" spans="1:12" x14ac:dyDescent="0.25">
      <c r="A24" s="7"/>
      <c r="B24" s="7"/>
      <c r="C24" s="7"/>
      <c r="D24" s="7"/>
      <c r="E24" s="2"/>
      <c r="F24" s="2"/>
      <c r="G24" s="2"/>
      <c r="K24" s="2"/>
      <c r="L24" s="29"/>
    </row>
    <row r="25" spans="1:12" x14ac:dyDescent="0.25">
      <c r="A25" s="23"/>
      <c r="B25" s="23"/>
      <c r="C25" s="23"/>
      <c r="D25" s="23"/>
      <c r="E25" s="24">
        <v>3111</v>
      </c>
      <c r="F25" s="24">
        <v>5321</v>
      </c>
      <c r="G25" s="24" t="s">
        <v>60</v>
      </c>
      <c r="H25" s="23">
        <v>30000</v>
      </c>
      <c r="I25" s="18"/>
      <c r="J25" s="18"/>
      <c r="K25" s="23">
        <f>SUM(H24:H25)</f>
        <v>30000</v>
      </c>
      <c r="L25" s="34"/>
    </row>
    <row r="26" spans="1:12" x14ac:dyDescent="0.25">
      <c r="A26" s="7"/>
      <c r="B26" s="7"/>
      <c r="C26" s="7"/>
      <c r="D26" s="7"/>
      <c r="E26" s="2"/>
      <c r="F26" s="2"/>
      <c r="G26" s="2"/>
      <c r="K26" s="2"/>
      <c r="L26" s="29"/>
    </row>
    <row r="27" spans="1:12" x14ac:dyDescent="0.25">
      <c r="A27" s="7"/>
      <c r="B27" s="7"/>
      <c r="C27" s="7"/>
      <c r="D27" s="7"/>
      <c r="E27" s="2">
        <v>3314</v>
      </c>
      <c r="F27" s="2">
        <v>5021</v>
      </c>
      <c r="G27" s="2" t="s">
        <v>68</v>
      </c>
      <c r="H27" s="7">
        <v>41000</v>
      </c>
      <c r="K27" s="2"/>
      <c r="L27" s="29"/>
    </row>
    <row r="28" spans="1:12" x14ac:dyDescent="0.25">
      <c r="A28" s="7"/>
      <c r="B28" s="7"/>
      <c r="C28" s="7"/>
      <c r="D28" s="7"/>
      <c r="E28" s="2">
        <v>3314</v>
      </c>
      <c r="F28" s="2">
        <v>5136</v>
      </c>
      <c r="G28" s="2" t="s">
        <v>8</v>
      </c>
      <c r="H28" s="7">
        <v>7000</v>
      </c>
      <c r="K28" s="2"/>
      <c r="L28" s="29"/>
    </row>
    <row r="29" spans="1:12" x14ac:dyDescent="0.25">
      <c r="A29" s="7"/>
      <c r="B29" s="7"/>
      <c r="C29" s="7"/>
      <c r="D29" s="7"/>
      <c r="E29" s="2">
        <v>3314</v>
      </c>
      <c r="F29" s="2">
        <v>5137</v>
      </c>
      <c r="G29" s="2" t="s">
        <v>130</v>
      </c>
      <c r="H29" s="7">
        <v>0</v>
      </c>
      <c r="K29" s="2"/>
      <c r="L29" s="29"/>
    </row>
    <row r="30" spans="1:12" x14ac:dyDescent="0.25">
      <c r="A30" s="7"/>
      <c r="B30" s="7"/>
      <c r="C30" s="7"/>
      <c r="D30" s="7"/>
      <c r="E30" s="2">
        <v>3314</v>
      </c>
      <c r="F30" s="2">
        <v>5168</v>
      </c>
      <c r="G30" s="2" t="s">
        <v>133</v>
      </c>
      <c r="H30" s="7">
        <v>0</v>
      </c>
      <c r="K30" s="2"/>
      <c r="L30" s="29"/>
    </row>
    <row r="31" spans="1:12" x14ac:dyDescent="0.25">
      <c r="A31" s="7"/>
      <c r="B31" s="7"/>
      <c r="C31" s="7"/>
      <c r="D31" s="7"/>
      <c r="E31" s="2">
        <v>3314</v>
      </c>
      <c r="F31" s="2">
        <v>5499</v>
      </c>
      <c r="G31" s="2" t="s">
        <v>105</v>
      </c>
      <c r="H31" s="7">
        <v>5200</v>
      </c>
      <c r="K31" s="2"/>
      <c r="L31" s="29"/>
    </row>
    <row r="32" spans="1:12" x14ac:dyDescent="0.25">
      <c r="A32" s="7"/>
      <c r="B32" s="7"/>
      <c r="C32" s="7"/>
      <c r="D32" s="7"/>
      <c r="E32" s="2">
        <v>3314</v>
      </c>
      <c r="F32" s="2">
        <v>5339</v>
      </c>
      <c r="G32" s="2" t="s">
        <v>9</v>
      </c>
      <c r="H32" s="7">
        <v>10000</v>
      </c>
      <c r="K32" s="2"/>
      <c r="L32" s="29"/>
    </row>
    <row r="33" spans="1:14" x14ac:dyDescent="0.25">
      <c r="A33" s="7"/>
      <c r="B33" s="7"/>
      <c r="C33" s="7"/>
      <c r="D33" s="7"/>
      <c r="E33" s="2">
        <v>3314</v>
      </c>
      <c r="F33" s="2">
        <v>5154</v>
      </c>
      <c r="G33" s="2" t="s">
        <v>7</v>
      </c>
      <c r="H33" s="7">
        <v>104000</v>
      </c>
      <c r="K33" s="2"/>
      <c r="L33" s="29"/>
    </row>
    <row r="34" spans="1:14" x14ac:dyDescent="0.25">
      <c r="A34" s="23"/>
      <c r="B34" s="23"/>
      <c r="C34" s="23"/>
      <c r="D34" s="23"/>
      <c r="E34" s="24">
        <v>3314</v>
      </c>
      <c r="F34" s="24">
        <v>5169</v>
      </c>
      <c r="G34" s="24" t="s">
        <v>131</v>
      </c>
      <c r="H34" s="23">
        <v>4000</v>
      </c>
      <c r="I34" s="18"/>
      <c r="J34" s="18"/>
      <c r="K34" s="23">
        <f>SUM(H26:H34)</f>
        <v>171200</v>
      </c>
      <c r="L34" s="34"/>
    </row>
    <row r="35" spans="1:14" x14ac:dyDescent="0.25">
      <c r="A35" s="7"/>
      <c r="B35" s="7"/>
      <c r="C35" s="7"/>
      <c r="D35" s="7"/>
      <c r="K35" s="2"/>
      <c r="L35" s="29"/>
    </row>
    <row r="36" spans="1:14" x14ac:dyDescent="0.25">
      <c r="A36" s="7"/>
      <c r="B36" s="7"/>
      <c r="C36" s="7"/>
      <c r="D36" s="7"/>
      <c r="E36" s="2">
        <v>3319</v>
      </c>
      <c r="F36" s="2">
        <v>5139</v>
      </c>
      <c r="G36" s="2" t="s">
        <v>5</v>
      </c>
      <c r="H36" s="7">
        <v>12000</v>
      </c>
      <c r="K36" s="2"/>
      <c r="L36" s="29"/>
    </row>
    <row r="37" spans="1:14" x14ac:dyDescent="0.25">
      <c r="A37" s="7"/>
      <c r="B37" s="7"/>
      <c r="C37" s="7"/>
      <c r="D37" s="7"/>
      <c r="E37" s="2">
        <v>3319</v>
      </c>
      <c r="F37" s="2">
        <v>5041</v>
      </c>
      <c r="G37" s="2" t="s">
        <v>94</v>
      </c>
      <c r="H37" s="7">
        <v>4500</v>
      </c>
      <c r="K37" s="2"/>
      <c r="L37" s="29"/>
    </row>
    <row r="38" spans="1:14" x14ac:dyDescent="0.25">
      <c r="A38" s="7"/>
      <c r="B38" s="7"/>
      <c r="C38" s="7"/>
      <c r="D38" s="7"/>
      <c r="E38" s="2">
        <v>3319</v>
      </c>
      <c r="F38" s="2">
        <v>5169</v>
      </c>
      <c r="G38" s="2" t="s">
        <v>6</v>
      </c>
      <c r="H38" s="7">
        <v>150000</v>
      </c>
      <c r="K38" s="2"/>
      <c r="L38" s="29"/>
    </row>
    <row r="39" spans="1:14" x14ac:dyDescent="0.25">
      <c r="A39" s="7"/>
      <c r="B39" s="7"/>
      <c r="C39" s="7"/>
      <c r="D39" s="7"/>
      <c r="E39" s="2">
        <v>3319</v>
      </c>
      <c r="F39" s="2">
        <v>5175</v>
      </c>
      <c r="G39" s="2" t="s">
        <v>50</v>
      </c>
      <c r="H39" s="7">
        <v>70000</v>
      </c>
      <c r="I39" s="8"/>
      <c r="K39" s="7"/>
      <c r="L39" s="30"/>
      <c r="N39" s="11"/>
    </row>
    <row r="40" spans="1:14" x14ac:dyDescent="0.25">
      <c r="A40" s="23"/>
      <c r="B40" s="23"/>
      <c r="C40" s="23"/>
      <c r="D40" s="23"/>
      <c r="E40" s="24">
        <v>3319</v>
      </c>
      <c r="F40" s="24">
        <v>5194</v>
      </c>
      <c r="G40" s="24" t="s">
        <v>61</v>
      </c>
      <c r="H40" s="23">
        <v>16000</v>
      </c>
      <c r="I40" s="18"/>
      <c r="J40" s="25"/>
      <c r="K40" s="23">
        <f>SUM(H35:H40)</f>
        <v>252500</v>
      </c>
      <c r="L40" s="34"/>
      <c r="N40" s="11"/>
    </row>
    <row r="41" spans="1:14" x14ac:dyDescent="0.25">
      <c r="A41" s="7"/>
      <c r="B41" s="7"/>
      <c r="C41" s="7"/>
      <c r="D41" s="7"/>
      <c r="E41" s="2"/>
      <c r="F41" s="2"/>
      <c r="G41" s="2"/>
      <c r="K41" s="2"/>
      <c r="L41" s="29"/>
    </row>
    <row r="42" spans="1:14" x14ac:dyDescent="0.25">
      <c r="A42" s="7"/>
      <c r="B42" s="7"/>
      <c r="C42" s="7"/>
      <c r="D42" s="7"/>
      <c r="E42" s="2">
        <v>3399</v>
      </c>
      <c r="F42" s="2">
        <v>5139</v>
      </c>
      <c r="G42" s="2" t="s">
        <v>75</v>
      </c>
      <c r="H42" s="7">
        <v>5400</v>
      </c>
      <c r="K42" s="2"/>
      <c r="L42" s="29"/>
    </row>
    <row r="43" spans="1:14" x14ac:dyDescent="0.25">
      <c r="A43" s="23"/>
      <c r="B43" s="23"/>
      <c r="C43" s="23"/>
      <c r="D43" s="23"/>
      <c r="E43" s="24">
        <v>3399</v>
      </c>
      <c r="F43" s="24">
        <v>5194</v>
      </c>
      <c r="G43" s="24" t="s">
        <v>49</v>
      </c>
      <c r="H43" s="23">
        <v>27000</v>
      </c>
      <c r="I43" s="18"/>
      <c r="J43" s="18"/>
      <c r="K43" s="23">
        <f>SUM(H42:H43)</f>
        <v>32400</v>
      </c>
      <c r="L43" s="34"/>
    </row>
    <row r="44" spans="1:14" x14ac:dyDescent="0.25">
      <c r="A44" s="7"/>
      <c r="B44" s="7"/>
      <c r="C44" s="7"/>
      <c r="D44" s="7"/>
      <c r="E44" s="2"/>
      <c r="F44" s="2"/>
      <c r="G44" s="2"/>
      <c r="K44" s="2"/>
      <c r="L44" s="29"/>
    </row>
    <row r="45" spans="1:14" x14ac:dyDescent="0.25">
      <c r="A45" s="7"/>
      <c r="B45" s="7"/>
      <c r="C45" s="7"/>
      <c r="D45" s="7"/>
      <c r="E45" s="2">
        <v>3341</v>
      </c>
      <c r="F45" s="2">
        <v>5171</v>
      </c>
      <c r="G45" s="2" t="s">
        <v>136</v>
      </c>
      <c r="H45" s="7">
        <v>20000</v>
      </c>
      <c r="K45" s="2"/>
      <c r="L45" s="29"/>
    </row>
    <row r="46" spans="1:14" x14ac:dyDescent="0.25">
      <c r="A46" s="23"/>
      <c r="B46" s="23"/>
      <c r="C46" s="23"/>
      <c r="D46" s="23"/>
      <c r="E46" s="24">
        <v>3341</v>
      </c>
      <c r="F46" s="24">
        <v>5169</v>
      </c>
      <c r="G46" s="24" t="s">
        <v>10</v>
      </c>
      <c r="H46" s="23">
        <v>3000</v>
      </c>
      <c r="I46" s="18"/>
      <c r="J46" s="18"/>
      <c r="K46" s="23">
        <f>SUM(H44:H46)</f>
        <v>23000</v>
      </c>
      <c r="L46" s="34"/>
    </row>
    <row r="47" spans="1:14" x14ac:dyDescent="0.25">
      <c r="A47" s="7"/>
      <c r="B47" s="7"/>
      <c r="C47" s="7"/>
      <c r="D47" s="7"/>
      <c r="E47" s="2"/>
      <c r="F47" s="2"/>
      <c r="G47" s="2"/>
      <c r="K47" s="2"/>
      <c r="L47" s="29"/>
    </row>
    <row r="48" spans="1:14" x14ac:dyDescent="0.25">
      <c r="A48" s="23"/>
      <c r="B48" s="23"/>
      <c r="C48" s="23"/>
      <c r="D48" s="23"/>
      <c r="E48" s="24">
        <v>3349</v>
      </c>
      <c r="F48" s="24">
        <v>5136</v>
      </c>
      <c r="G48" s="24" t="s">
        <v>11</v>
      </c>
      <c r="H48" s="23">
        <v>30000</v>
      </c>
      <c r="I48" s="18"/>
      <c r="J48" s="18"/>
      <c r="K48" s="23">
        <f>SUM(H47:H48)</f>
        <v>30000</v>
      </c>
      <c r="L48" s="34"/>
    </row>
    <row r="49" spans="1:13" x14ac:dyDescent="0.25">
      <c r="A49" s="7"/>
      <c r="B49" s="7"/>
      <c r="C49" s="7"/>
      <c r="D49" s="7"/>
      <c r="E49" s="2"/>
      <c r="F49" s="2"/>
      <c r="G49" s="2"/>
      <c r="K49" s="2"/>
      <c r="L49" s="29"/>
    </row>
    <row r="50" spans="1:13" x14ac:dyDescent="0.25">
      <c r="A50" s="7"/>
      <c r="B50" s="7"/>
      <c r="C50" s="7"/>
      <c r="D50" s="7"/>
      <c r="E50" s="2"/>
      <c r="F50" s="2"/>
      <c r="G50" s="2"/>
      <c r="K50" s="2"/>
      <c r="L50" s="29"/>
    </row>
    <row r="51" spans="1:13" x14ac:dyDescent="0.25">
      <c r="A51" s="23"/>
      <c r="B51" s="23"/>
      <c r="C51" s="23"/>
      <c r="D51" s="23"/>
      <c r="E51" s="24">
        <v>3412</v>
      </c>
      <c r="F51" s="24">
        <v>5171</v>
      </c>
      <c r="G51" s="24" t="s">
        <v>58</v>
      </c>
      <c r="H51" s="23">
        <v>50000</v>
      </c>
      <c r="I51" s="18"/>
      <c r="J51" s="18"/>
      <c r="K51" s="23">
        <f>SUM(H49:H51)</f>
        <v>50000</v>
      </c>
      <c r="L51" s="34"/>
    </row>
    <row r="52" spans="1:13" x14ac:dyDescent="0.25">
      <c r="A52" s="7"/>
      <c r="B52" s="7"/>
      <c r="C52" s="7"/>
      <c r="D52" s="7"/>
      <c r="E52" s="2"/>
      <c r="F52" s="2"/>
      <c r="G52" s="2"/>
      <c r="K52" s="2"/>
      <c r="L52" s="29"/>
    </row>
    <row r="53" spans="1:13" x14ac:dyDescent="0.25">
      <c r="A53" s="23"/>
      <c r="B53" s="23"/>
      <c r="C53" s="23"/>
      <c r="D53" s="23"/>
      <c r="E53" s="24">
        <v>3419</v>
      </c>
      <c r="F53" s="24">
        <v>5222</v>
      </c>
      <c r="G53" s="24" t="s">
        <v>54</v>
      </c>
      <c r="H53" s="23">
        <v>95000</v>
      </c>
      <c r="I53" s="18"/>
      <c r="J53" s="18"/>
      <c r="K53" s="23">
        <f>H53</f>
        <v>95000</v>
      </c>
      <c r="L53" s="34"/>
    </row>
    <row r="54" spans="1:13" x14ac:dyDescent="0.25">
      <c r="A54" s="7"/>
      <c r="B54" s="7"/>
      <c r="C54" s="7"/>
      <c r="D54" s="7"/>
      <c r="H54" s="3"/>
      <c r="K54" s="2"/>
      <c r="L54" s="29"/>
    </row>
    <row r="55" spans="1:13" x14ac:dyDescent="0.25">
      <c r="A55" s="23"/>
      <c r="B55" s="23"/>
      <c r="C55" s="23"/>
      <c r="D55" s="23"/>
      <c r="E55" s="24">
        <v>3612</v>
      </c>
      <c r="F55" s="24">
        <v>5171</v>
      </c>
      <c r="G55" s="24" t="s">
        <v>12</v>
      </c>
      <c r="H55" s="23">
        <v>252000</v>
      </c>
      <c r="I55" s="18"/>
      <c r="J55" s="18"/>
      <c r="K55" s="24">
        <f>SUM(H54:H55)</f>
        <v>252000</v>
      </c>
      <c r="L55" s="34"/>
    </row>
    <row r="56" spans="1:13" x14ac:dyDescent="0.25">
      <c r="A56" s="7"/>
      <c r="B56" s="7"/>
      <c r="C56" s="7"/>
      <c r="D56" s="7"/>
      <c r="E56" s="2"/>
      <c r="F56" s="2"/>
      <c r="G56" s="2"/>
      <c r="I56" s="3" t="s">
        <v>134</v>
      </c>
      <c r="K56" s="2"/>
      <c r="L56" s="29"/>
    </row>
    <row r="57" spans="1:13" x14ac:dyDescent="0.25">
      <c r="A57" s="7"/>
      <c r="B57" s="7"/>
      <c r="C57" s="7"/>
      <c r="D57" s="7"/>
      <c r="E57" s="2"/>
      <c r="F57" s="2"/>
      <c r="G57" s="2"/>
      <c r="K57" s="2"/>
      <c r="L57" s="29"/>
    </row>
    <row r="58" spans="1:13" x14ac:dyDescent="0.25">
      <c r="A58" s="7"/>
      <c r="B58" s="7"/>
      <c r="C58" s="7"/>
      <c r="D58" s="7"/>
      <c r="E58" s="2">
        <v>3631</v>
      </c>
      <c r="F58" s="2">
        <v>5154</v>
      </c>
      <c r="G58" s="2" t="s">
        <v>155</v>
      </c>
      <c r="H58" s="7">
        <v>130000</v>
      </c>
      <c r="K58" s="2"/>
      <c r="L58" s="29"/>
    </row>
    <row r="59" spans="1:13" x14ac:dyDescent="0.25">
      <c r="A59" s="23"/>
      <c r="B59" s="23"/>
      <c r="C59" s="23"/>
      <c r="D59" s="23"/>
      <c r="E59" s="24">
        <v>3631</v>
      </c>
      <c r="F59" s="24">
        <v>5171</v>
      </c>
      <c r="G59" s="24" t="s">
        <v>156</v>
      </c>
      <c r="H59" s="23">
        <v>50000</v>
      </c>
      <c r="I59" s="18"/>
      <c r="J59" s="18"/>
      <c r="K59" s="23">
        <f>SUM(H58:H59)</f>
        <v>180000</v>
      </c>
      <c r="L59" s="34"/>
    </row>
    <row r="60" spans="1:13" x14ac:dyDescent="0.25">
      <c r="A60" s="7"/>
      <c r="B60" s="7"/>
      <c r="C60" s="7"/>
      <c r="D60" s="7"/>
      <c r="E60" s="2"/>
      <c r="F60" s="2"/>
      <c r="G60" s="2"/>
      <c r="K60" s="2"/>
      <c r="L60" s="29"/>
      <c r="M60" s="3" t="s">
        <v>135</v>
      </c>
    </row>
    <row r="61" spans="1:13" x14ac:dyDescent="0.25">
      <c r="A61" s="7"/>
      <c r="B61" s="7"/>
      <c r="C61" s="7"/>
      <c r="D61" s="7"/>
      <c r="E61" s="2">
        <v>3632</v>
      </c>
      <c r="F61" s="2">
        <v>5169</v>
      </c>
      <c r="G61" s="2" t="s">
        <v>13</v>
      </c>
      <c r="H61" s="7">
        <v>12000</v>
      </c>
      <c r="K61" s="2"/>
      <c r="L61" s="29"/>
    </row>
    <row r="62" spans="1:13" x14ac:dyDescent="0.25">
      <c r="A62" s="23"/>
      <c r="B62" s="23"/>
      <c r="C62" s="23"/>
      <c r="D62" s="23"/>
      <c r="E62" s="24">
        <v>3632</v>
      </c>
      <c r="F62" s="24">
        <v>5171</v>
      </c>
      <c r="G62" s="24" t="s">
        <v>95</v>
      </c>
      <c r="H62" s="23">
        <v>100000</v>
      </c>
      <c r="I62" s="18"/>
      <c r="J62" s="18"/>
      <c r="K62" s="23">
        <f>SUM(H60:H62)</f>
        <v>112000</v>
      </c>
      <c r="L62" s="34"/>
    </row>
    <row r="63" spans="1:13" x14ac:dyDescent="0.25">
      <c r="A63" s="7"/>
      <c r="B63" s="7"/>
      <c r="C63" s="7"/>
      <c r="D63" s="7"/>
      <c r="E63" s="2"/>
      <c r="F63" s="2"/>
      <c r="G63" s="2"/>
      <c r="K63" s="7"/>
      <c r="L63" s="30"/>
    </row>
    <row r="64" spans="1:13" x14ac:dyDescent="0.25">
      <c r="A64" s="23"/>
      <c r="B64" s="23"/>
      <c r="C64" s="23"/>
      <c r="D64" s="23"/>
      <c r="E64" s="24">
        <v>3635</v>
      </c>
      <c r="F64" s="24">
        <v>5169</v>
      </c>
      <c r="G64" s="24" t="s">
        <v>137</v>
      </c>
      <c r="H64" s="23"/>
      <c r="I64" s="18"/>
      <c r="J64" s="18"/>
      <c r="K64" s="23">
        <f>H64</f>
        <v>0</v>
      </c>
      <c r="L64" s="47"/>
    </row>
    <row r="65" spans="1:12" x14ac:dyDescent="0.25">
      <c r="A65" s="7"/>
      <c r="B65" s="7"/>
      <c r="C65" s="7"/>
      <c r="D65" s="7"/>
      <c r="E65" s="2"/>
      <c r="F65" s="2"/>
      <c r="G65" s="2"/>
      <c r="K65" s="7"/>
      <c r="L65" s="29"/>
    </row>
    <row r="66" spans="1:12" x14ac:dyDescent="0.25">
      <c r="A66" s="7"/>
      <c r="B66" s="7"/>
      <c r="C66" s="7"/>
      <c r="D66" s="7"/>
      <c r="E66" s="2">
        <v>3636</v>
      </c>
      <c r="F66" s="2">
        <v>6130</v>
      </c>
      <c r="G66" s="2" t="s">
        <v>119</v>
      </c>
      <c r="H66" s="7">
        <v>100000</v>
      </c>
      <c r="K66" s="2"/>
      <c r="L66" s="29"/>
    </row>
    <row r="67" spans="1:12" x14ac:dyDescent="0.25">
      <c r="A67" s="23"/>
      <c r="B67" s="23"/>
      <c r="C67" s="23"/>
      <c r="D67" s="23"/>
      <c r="E67" s="24">
        <v>3636</v>
      </c>
      <c r="F67" s="24">
        <v>5169</v>
      </c>
      <c r="G67" s="24" t="s">
        <v>101</v>
      </c>
      <c r="H67" s="23">
        <v>10000</v>
      </c>
      <c r="I67" s="18"/>
      <c r="J67" s="18"/>
      <c r="K67" s="23">
        <f>SUM(H64:H67)</f>
        <v>110000</v>
      </c>
      <c r="L67" s="34"/>
    </row>
    <row r="68" spans="1:12" x14ac:dyDescent="0.25">
      <c r="A68" s="7"/>
      <c r="B68" s="7"/>
      <c r="C68" s="7"/>
      <c r="D68" s="7"/>
      <c r="E68" s="2"/>
      <c r="F68" s="2"/>
      <c r="G68" s="2"/>
      <c r="K68" s="7"/>
      <c r="L68" s="30"/>
    </row>
    <row r="69" spans="1:12" x14ac:dyDescent="0.25">
      <c r="A69" s="7"/>
      <c r="B69" s="7"/>
      <c r="C69" s="7"/>
      <c r="D69" s="7"/>
      <c r="E69" s="2">
        <v>3639</v>
      </c>
      <c r="F69" s="2">
        <v>5141</v>
      </c>
      <c r="G69" s="2" t="s">
        <v>160</v>
      </c>
      <c r="H69" s="7">
        <v>50000</v>
      </c>
      <c r="K69" s="7"/>
      <c r="L69" s="30"/>
    </row>
    <row r="70" spans="1:12" x14ac:dyDescent="0.25">
      <c r="A70" s="23"/>
      <c r="B70" s="23"/>
      <c r="C70" s="23"/>
      <c r="D70" s="23"/>
      <c r="E70" s="24">
        <v>3639</v>
      </c>
      <c r="F70" s="24">
        <v>6121</v>
      </c>
      <c r="G70" s="24" t="s">
        <v>145</v>
      </c>
      <c r="H70" s="23">
        <v>7000000</v>
      </c>
      <c r="I70" s="18"/>
      <c r="J70" s="18"/>
      <c r="K70" s="23">
        <f>SUM(H69:H70)</f>
        <v>7050000</v>
      </c>
      <c r="L70" s="34"/>
    </row>
    <row r="71" spans="1:12" x14ac:dyDescent="0.25">
      <c r="A71" s="7"/>
      <c r="B71" s="7"/>
      <c r="C71" s="7"/>
      <c r="D71" s="7"/>
      <c r="E71" s="2"/>
      <c r="F71" s="2"/>
      <c r="G71" s="2"/>
      <c r="K71" s="2"/>
      <c r="L71" s="29"/>
    </row>
    <row r="72" spans="1:12" x14ac:dyDescent="0.25">
      <c r="A72" s="23"/>
      <c r="B72" s="23"/>
      <c r="C72" s="23"/>
      <c r="D72" s="23"/>
      <c r="E72" s="24">
        <v>3721</v>
      </c>
      <c r="F72" s="24">
        <v>5169</v>
      </c>
      <c r="G72" s="24" t="s">
        <v>107</v>
      </c>
      <c r="H72" s="23">
        <v>17000</v>
      </c>
      <c r="I72" s="18"/>
      <c r="J72" s="18"/>
      <c r="K72" s="23">
        <f>SUM(H71:H72)</f>
        <v>17000</v>
      </c>
      <c r="L72" s="34"/>
    </row>
    <row r="73" spans="1:12" x14ac:dyDescent="0.25">
      <c r="A73" s="7"/>
      <c r="B73" s="7"/>
      <c r="C73" s="7"/>
      <c r="D73" s="7"/>
      <c r="E73" s="2"/>
      <c r="F73" s="2"/>
      <c r="G73" s="2"/>
      <c r="K73" s="2"/>
      <c r="L73" s="29"/>
    </row>
    <row r="74" spans="1:12" x14ac:dyDescent="0.25">
      <c r="A74" s="7"/>
      <c r="B74" s="7"/>
      <c r="C74" s="7"/>
      <c r="D74" s="7"/>
      <c r="E74" s="2">
        <v>3722</v>
      </c>
      <c r="F74" s="2">
        <v>5164</v>
      </c>
      <c r="G74" s="2" t="s">
        <v>108</v>
      </c>
      <c r="H74" s="7">
        <v>11000</v>
      </c>
      <c r="K74" s="2"/>
      <c r="L74" s="29"/>
    </row>
    <row r="75" spans="1:12" x14ac:dyDescent="0.25">
      <c r="A75" s="23"/>
      <c r="B75" s="23"/>
      <c r="C75" s="23"/>
      <c r="D75" s="23"/>
      <c r="E75" s="24">
        <v>3722</v>
      </c>
      <c r="F75" s="24">
        <v>5169</v>
      </c>
      <c r="G75" s="24" t="s">
        <v>63</v>
      </c>
      <c r="H75" s="23">
        <v>540000</v>
      </c>
      <c r="I75" s="18"/>
      <c r="J75" s="18"/>
      <c r="K75" s="23">
        <f>SUM(H73:H75)</f>
        <v>551000</v>
      </c>
      <c r="L75" s="34"/>
    </row>
    <row r="76" spans="1:12" x14ac:dyDescent="0.25">
      <c r="K76" s="2"/>
      <c r="L76" s="29"/>
    </row>
    <row r="77" spans="1:12" x14ac:dyDescent="0.25">
      <c r="A77" s="18"/>
      <c r="B77" s="18"/>
      <c r="C77" s="18"/>
      <c r="D77" s="18"/>
      <c r="E77" s="24">
        <v>3723</v>
      </c>
      <c r="F77" s="24">
        <v>5169</v>
      </c>
      <c r="G77" s="24" t="s">
        <v>146</v>
      </c>
      <c r="H77" s="23">
        <v>115000</v>
      </c>
      <c r="I77" s="18"/>
      <c r="J77" s="18"/>
      <c r="K77" s="23">
        <f>SUM(H76:H77)</f>
        <v>115000</v>
      </c>
      <c r="L77" s="34"/>
    </row>
    <row r="78" spans="1:12" x14ac:dyDescent="0.25">
      <c r="E78" s="2"/>
      <c r="F78" s="2"/>
      <c r="G78" s="2"/>
      <c r="K78" s="2"/>
      <c r="L78" s="29"/>
    </row>
    <row r="79" spans="1:12" x14ac:dyDescent="0.25">
      <c r="E79" s="2">
        <v>3741</v>
      </c>
      <c r="F79" s="2">
        <v>5169</v>
      </c>
      <c r="G79" s="2" t="s">
        <v>87</v>
      </c>
      <c r="H79" s="7">
        <v>10000</v>
      </c>
      <c r="K79" s="2"/>
      <c r="L79" s="29"/>
    </row>
    <row r="80" spans="1:12" x14ac:dyDescent="0.25">
      <c r="A80" s="7"/>
      <c r="B80" s="7"/>
      <c r="C80" s="7"/>
      <c r="D80" s="7"/>
      <c r="E80" s="2">
        <v>3741</v>
      </c>
      <c r="F80" s="2">
        <v>5222</v>
      </c>
      <c r="G80" s="2" t="s">
        <v>55</v>
      </c>
      <c r="H80" s="7">
        <v>15000</v>
      </c>
      <c r="K80" s="2"/>
      <c r="L80" s="29"/>
    </row>
    <row r="81" spans="1:12" x14ac:dyDescent="0.25">
      <c r="A81" s="23"/>
      <c r="B81" s="23"/>
      <c r="C81" s="23"/>
      <c r="D81" s="23"/>
      <c r="E81" s="24"/>
      <c r="F81" s="24"/>
      <c r="G81" s="24"/>
      <c r="H81" s="23"/>
      <c r="I81" s="18"/>
      <c r="J81" s="18"/>
      <c r="K81" s="23">
        <f>SUM(H78:H81)</f>
        <v>25000</v>
      </c>
      <c r="L81" s="34"/>
    </row>
    <row r="82" spans="1:12" x14ac:dyDescent="0.25">
      <c r="A82" s="7"/>
      <c r="B82" s="7"/>
      <c r="C82" s="7"/>
      <c r="D82" s="7"/>
      <c r="E82" s="2"/>
      <c r="F82" s="2"/>
      <c r="G82" s="2"/>
      <c r="K82" s="2"/>
      <c r="L82" s="29"/>
    </row>
    <row r="83" spans="1:12" x14ac:dyDescent="0.25">
      <c r="A83" s="7"/>
      <c r="B83" s="7"/>
      <c r="C83" s="7"/>
      <c r="D83" s="7"/>
      <c r="E83" s="2">
        <v>3745</v>
      </c>
      <c r="F83" s="2">
        <v>5021</v>
      </c>
      <c r="G83" s="2" t="s">
        <v>68</v>
      </c>
      <c r="H83" s="7">
        <v>25000</v>
      </c>
      <c r="K83" s="2"/>
      <c r="L83" s="29"/>
    </row>
    <row r="84" spans="1:12" x14ac:dyDescent="0.25">
      <c r="A84" s="7"/>
      <c r="B84" s="7"/>
      <c r="C84" s="7"/>
      <c r="D84" s="7"/>
      <c r="E84" s="2">
        <v>3745</v>
      </c>
      <c r="F84" s="2">
        <v>5011</v>
      </c>
      <c r="G84" s="2" t="s">
        <v>97</v>
      </c>
      <c r="H84" s="7">
        <v>477000</v>
      </c>
      <c r="J84" s="10"/>
      <c r="K84" s="7"/>
      <c r="L84" s="29"/>
    </row>
    <row r="85" spans="1:12" x14ac:dyDescent="0.25">
      <c r="A85" s="7"/>
      <c r="B85" s="7"/>
      <c r="C85" s="7"/>
      <c r="D85" s="7"/>
      <c r="E85" s="2">
        <v>3745</v>
      </c>
      <c r="F85" s="2">
        <v>5031</v>
      </c>
      <c r="G85" s="2" t="s">
        <v>21</v>
      </c>
      <c r="H85" s="7">
        <v>118000</v>
      </c>
      <c r="J85" s="10"/>
      <c r="K85" s="7"/>
      <c r="L85" s="29"/>
    </row>
    <row r="86" spans="1:12" x14ac:dyDescent="0.25">
      <c r="A86" s="7"/>
      <c r="B86" s="7"/>
      <c r="C86" s="7"/>
      <c r="D86" s="7"/>
      <c r="E86" s="2">
        <v>3745</v>
      </c>
      <c r="F86" s="2">
        <v>5032</v>
      </c>
      <c r="G86" s="2" t="s">
        <v>22</v>
      </c>
      <c r="H86" s="7">
        <v>43000</v>
      </c>
      <c r="I86" s="18"/>
      <c r="J86" s="28"/>
      <c r="K86" s="7"/>
      <c r="L86" s="29"/>
    </row>
    <row r="87" spans="1:12" x14ac:dyDescent="0.25">
      <c r="A87" s="7"/>
      <c r="B87" s="7"/>
      <c r="C87" s="7"/>
      <c r="D87" s="7"/>
      <c r="E87" s="2">
        <v>3745</v>
      </c>
      <c r="F87" s="2">
        <v>5499</v>
      </c>
      <c r="G87" s="2" t="s">
        <v>105</v>
      </c>
      <c r="H87" s="7">
        <v>23000</v>
      </c>
      <c r="J87" s="10"/>
      <c r="K87" s="7"/>
      <c r="L87" s="29"/>
    </row>
    <row r="88" spans="1:12" x14ac:dyDescent="0.25">
      <c r="A88" s="7"/>
      <c r="B88" s="7"/>
      <c r="C88" s="7"/>
      <c r="D88" s="7"/>
      <c r="E88" s="2">
        <v>3745</v>
      </c>
      <c r="F88" s="2">
        <v>5139</v>
      </c>
      <c r="G88" s="2" t="s">
        <v>14</v>
      </c>
      <c r="H88" s="7">
        <v>43000</v>
      </c>
      <c r="K88" s="2"/>
      <c r="L88" s="29"/>
    </row>
    <row r="89" spans="1:12" x14ac:dyDescent="0.25">
      <c r="A89" s="7"/>
      <c r="B89" s="7"/>
      <c r="C89" s="7"/>
      <c r="D89" s="7"/>
      <c r="E89" s="2">
        <v>3745</v>
      </c>
      <c r="F89" s="2">
        <v>5141</v>
      </c>
      <c r="G89" s="2" t="s">
        <v>120</v>
      </c>
      <c r="H89" s="7">
        <v>10</v>
      </c>
      <c r="K89" s="2"/>
      <c r="L89" s="29"/>
    </row>
    <row r="90" spans="1:12" x14ac:dyDescent="0.25">
      <c r="A90" s="7"/>
      <c r="B90" s="7"/>
      <c r="C90" s="7"/>
      <c r="D90" s="7"/>
      <c r="E90" s="2">
        <v>3745</v>
      </c>
      <c r="F90" s="2">
        <v>5154</v>
      </c>
      <c r="G90" s="2" t="s">
        <v>103</v>
      </c>
      <c r="H90" s="7">
        <v>8000</v>
      </c>
      <c r="K90" s="2"/>
      <c r="L90" s="29"/>
    </row>
    <row r="91" spans="1:12" x14ac:dyDescent="0.25">
      <c r="A91" s="5"/>
      <c r="B91" s="5"/>
      <c r="C91" s="5"/>
      <c r="D91" s="5"/>
      <c r="E91" s="2">
        <v>3745</v>
      </c>
      <c r="F91" s="2">
        <v>5156</v>
      </c>
      <c r="G91" s="2" t="s">
        <v>15</v>
      </c>
      <c r="H91" s="7">
        <v>46000</v>
      </c>
      <c r="K91" s="2"/>
      <c r="L91" s="29"/>
    </row>
    <row r="92" spans="1:12" x14ac:dyDescent="0.25">
      <c r="A92" s="7"/>
      <c r="B92" s="7"/>
      <c r="C92" s="7"/>
      <c r="D92" s="7"/>
      <c r="E92" s="2">
        <v>3745</v>
      </c>
      <c r="F92" s="2">
        <v>5169</v>
      </c>
      <c r="G92" s="2" t="s">
        <v>16</v>
      </c>
      <c r="H92" s="7">
        <v>150000</v>
      </c>
      <c r="K92" s="2"/>
      <c r="L92" s="29"/>
    </row>
    <row r="93" spans="1:12" x14ac:dyDescent="0.25">
      <c r="E93" s="2">
        <v>3745</v>
      </c>
      <c r="F93" s="2">
        <v>5171</v>
      </c>
      <c r="G93" s="2" t="s">
        <v>17</v>
      </c>
      <c r="H93" s="7">
        <v>50000</v>
      </c>
      <c r="K93" s="2"/>
      <c r="L93" s="29"/>
    </row>
    <row r="94" spans="1:12" x14ac:dyDescent="0.25">
      <c r="E94" s="2">
        <v>3745</v>
      </c>
      <c r="F94" s="2">
        <v>5173</v>
      </c>
      <c r="G94" s="2" t="s">
        <v>31</v>
      </c>
      <c r="H94" s="7">
        <v>5000</v>
      </c>
      <c r="K94" s="2"/>
      <c r="L94" s="29"/>
    </row>
    <row r="95" spans="1:12" x14ac:dyDescent="0.25">
      <c r="A95" s="18"/>
      <c r="B95" s="18"/>
      <c r="C95" s="18"/>
      <c r="D95" s="18"/>
      <c r="E95" s="26"/>
      <c r="F95" s="26"/>
      <c r="G95" s="26"/>
      <c r="H95" s="27"/>
      <c r="I95" s="18"/>
      <c r="J95" s="18"/>
      <c r="K95" s="23">
        <f>SUM(H82:H95)</f>
        <v>988010</v>
      </c>
      <c r="L95" s="34"/>
    </row>
    <row r="96" spans="1:12" x14ac:dyDescent="0.25">
      <c r="E96" s="2"/>
      <c r="K96" s="2"/>
      <c r="L96" s="29"/>
    </row>
    <row r="97" spans="1:14" x14ac:dyDescent="0.25">
      <c r="A97" s="23"/>
      <c r="B97" s="23"/>
      <c r="C97" s="23"/>
      <c r="D97" s="23"/>
      <c r="E97" s="24">
        <v>4351</v>
      </c>
      <c r="F97" s="24">
        <v>5221</v>
      </c>
      <c r="G97" s="24" t="s">
        <v>110</v>
      </c>
      <c r="H97" s="23">
        <v>35000</v>
      </c>
      <c r="I97" s="18"/>
      <c r="J97" s="18"/>
      <c r="K97" s="23">
        <f>SUM(H96:H97)</f>
        <v>35000</v>
      </c>
      <c r="L97" s="34"/>
    </row>
    <row r="98" spans="1:14" x14ac:dyDescent="0.25">
      <c r="A98" s="7"/>
      <c r="B98" s="7"/>
      <c r="C98" s="7"/>
      <c r="D98" s="7"/>
      <c r="K98" s="2"/>
      <c r="L98" s="29"/>
    </row>
    <row r="99" spans="1:14" x14ac:dyDescent="0.25">
      <c r="A99" s="23"/>
      <c r="B99" s="23"/>
      <c r="C99" s="23"/>
      <c r="D99" s="23"/>
      <c r="E99" s="24">
        <v>5213</v>
      </c>
      <c r="F99" s="24">
        <v>5903</v>
      </c>
      <c r="G99" s="24" t="s">
        <v>57</v>
      </c>
      <c r="H99" s="23">
        <v>5000</v>
      </c>
      <c r="I99" s="18"/>
      <c r="J99" s="18"/>
      <c r="K99" s="23">
        <f>SUM(H98:H99)</f>
        <v>5000</v>
      </c>
      <c r="L99" s="34"/>
    </row>
    <row r="100" spans="1:14" x14ac:dyDescent="0.25">
      <c r="A100" s="7"/>
      <c r="B100" s="7"/>
      <c r="C100" s="7"/>
      <c r="D100" s="7"/>
      <c r="E100" s="2"/>
      <c r="F100" s="2"/>
      <c r="G100" s="2"/>
      <c r="K100" s="2"/>
      <c r="L100" s="29"/>
    </row>
    <row r="101" spans="1:14" x14ac:dyDescent="0.25">
      <c r="A101" s="23"/>
      <c r="B101" s="23"/>
      <c r="C101" s="23"/>
      <c r="D101" s="23"/>
      <c r="E101" s="24">
        <v>5399</v>
      </c>
      <c r="F101" s="24">
        <v>5321</v>
      </c>
      <c r="G101" s="24" t="s">
        <v>34</v>
      </c>
      <c r="H101" s="23">
        <v>1000</v>
      </c>
      <c r="I101" s="18"/>
      <c r="J101" s="18"/>
      <c r="K101" s="23" t="e">
        <f>SUM(#REF!)</f>
        <v>#REF!</v>
      </c>
      <c r="L101" s="34"/>
    </row>
    <row r="102" spans="1:14" x14ac:dyDescent="0.25">
      <c r="A102" s="7"/>
      <c r="B102" s="7"/>
      <c r="C102" s="7"/>
      <c r="D102" s="7"/>
      <c r="K102" s="2"/>
      <c r="L102" s="29"/>
    </row>
    <row r="103" spans="1:14" x14ac:dyDescent="0.25">
      <c r="A103" s="7"/>
      <c r="B103" s="7"/>
      <c r="C103" s="7"/>
      <c r="D103" s="7"/>
      <c r="E103" s="2">
        <v>5512</v>
      </c>
      <c r="F103" s="2">
        <v>5154</v>
      </c>
      <c r="G103" s="2" t="s">
        <v>18</v>
      </c>
      <c r="H103" s="7">
        <v>18000</v>
      </c>
      <c r="K103" s="2"/>
      <c r="L103" s="29"/>
    </row>
    <row r="104" spans="1:14" x14ac:dyDescent="0.25">
      <c r="A104" s="7"/>
      <c r="B104" s="7"/>
      <c r="C104" s="7"/>
      <c r="D104" s="7"/>
      <c r="E104" s="2">
        <v>5512</v>
      </c>
      <c r="F104" s="2">
        <v>5139</v>
      </c>
      <c r="G104" s="2" t="s">
        <v>70</v>
      </c>
      <c r="H104" s="7">
        <v>110000</v>
      </c>
      <c r="K104" s="2"/>
      <c r="L104" s="29"/>
    </row>
    <row r="105" spans="1:14" x14ac:dyDescent="0.25">
      <c r="A105" s="7"/>
      <c r="B105" s="7"/>
      <c r="C105" s="7"/>
      <c r="D105" s="7"/>
      <c r="E105" s="2">
        <v>5512</v>
      </c>
      <c r="F105" s="2">
        <v>5156</v>
      </c>
      <c r="G105" s="2" t="s">
        <v>71</v>
      </c>
      <c r="H105" s="7">
        <v>20000</v>
      </c>
      <c r="I105" s="8"/>
      <c r="K105" s="2"/>
      <c r="L105" s="29"/>
      <c r="M105" s="11"/>
      <c r="N105" s="11"/>
    </row>
    <row r="106" spans="1:14" x14ac:dyDescent="0.25">
      <c r="A106" s="7"/>
      <c r="B106" s="7"/>
      <c r="C106" s="7"/>
      <c r="D106" s="7"/>
      <c r="E106" s="2">
        <v>5512</v>
      </c>
      <c r="F106" s="2">
        <v>5167</v>
      </c>
      <c r="G106" s="2" t="s">
        <v>72</v>
      </c>
      <c r="H106" s="7">
        <v>10000</v>
      </c>
      <c r="K106" s="2"/>
      <c r="L106" s="29"/>
      <c r="M106" s="11"/>
      <c r="N106" s="11"/>
    </row>
    <row r="107" spans="1:14" ht="26.25" hidden="1" customHeight="1" x14ac:dyDescent="0.25">
      <c r="A107" s="7"/>
      <c r="B107" s="7"/>
      <c r="C107" s="7"/>
      <c r="D107" s="7"/>
      <c r="E107" s="2">
        <v>5512</v>
      </c>
      <c r="F107" s="9" t="s">
        <v>69</v>
      </c>
      <c r="G107" s="2" t="s">
        <v>73</v>
      </c>
      <c r="K107" s="2"/>
      <c r="L107" s="29"/>
      <c r="M107" s="11"/>
      <c r="N107" s="11"/>
    </row>
    <row r="108" spans="1:14" x14ac:dyDescent="0.25">
      <c r="A108" s="7"/>
      <c r="B108" s="7"/>
      <c r="C108" s="7"/>
      <c r="D108" s="7"/>
      <c r="E108" s="2"/>
      <c r="F108" s="2"/>
      <c r="G108" s="2"/>
      <c r="I108" s="8"/>
      <c r="K108" s="2"/>
      <c r="L108" s="29"/>
      <c r="M108" s="11"/>
      <c r="N108" s="11"/>
    </row>
    <row r="109" spans="1:14" x14ac:dyDescent="0.25">
      <c r="A109" s="7"/>
      <c r="B109" s="7"/>
      <c r="C109" s="7"/>
      <c r="D109" s="7"/>
      <c r="E109" s="2">
        <v>5512</v>
      </c>
      <c r="F109" s="2">
        <v>5222</v>
      </c>
      <c r="G109" s="2" t="s">
        <v>56</v>
      </c>
      <c r="H109" s="7">
        <v>80000</v>
      </c>
      <c r="K109" s="2"/>
      <c r="L109" s="29"/>
    </row>
    <row r="110" spans="1:14" x14ac:dyDescent="0.25">
      <c r="A110" s="7"/>
      <c r="B110" s="7"/>
      <c r="C110" s="7"/>
      <c r="D110" s="7"/>
      <c r="E110" s="2">
        <v>5512</v>
      </c>
      <c r="F110" s="2">
        <v>6121</v>
      </c>
      <c r="G110" s="2" t="s">
        <v>81</v>
      </c>
      <c r="H110" s="7">
        <v>240000</v>
      </c>
      <c r="K110" s="2"/>
      <c r="L110" s="29"/>
      <c r="M110" s="10"/>
    </row>
    <row r="111" spans="1:14" x14ac:dyDescent="0.25">
      <c r="A111" s="23"/>
      <c r="B111" s="23"/>
      <c r="C111" s="23"/>
      <c r="D111" s="23"/>
      <c r="E111" s="24">
        <v>5512</v>
      </c>
      <c r="F111" s="24">
        <v>6121</v>
      </c>
      <c r="G111" s="24" t="s">
        <v>147</v>
      </c>
      <c r="H111" s="23">
        <v>300000</v>
      </c>
      <c r="I111" s="18"/>
      <c r="J111" s="18"/>
      <c r="K111" s="23">
        <f>SUM(H102:H111)</f>
        <v>778000</v>
      </c>
      <c r="L111" s="34"/>
      <c r="M111" s="10"/>
    </row>
    <row r="112" spans="1:14" x14ac:dyDescent="0.25">
      <c r="A112" s="7"/>
      <c r="B112" s="7"/>
      <c r="C112" s="7"/>
      <c r="D112" s="7"/>
      <c r="E112" s="2"/>
      <c r="F112" s="2"/>
      <c r="G112" s="2"/>
      <c r="K112" s="2"/>
      <c r="L112" s="29"/>
    </row>
    <row r="113" spans="1:12" x14ac:dyDescent="0.25">
      <c r="A113" s="7"/>
      <c r="B113" s="7"/>
      <c r="C113" s="7"/>
      <c r="D113" s="7"/>
      <c r="E113" s="2">
        <v>6112</v>
      </c>
      <c r="F113" s="2">
        <v>5023</v>
      </c>
      <c r="G113" s="2" t="s">
        <v>19</v>
      </c>
      <c r="H113" s="7">
        <v>847000</v>
      </c>
      <c r="I113" s="10"/>
      <c r="K113" s="2"/>
      <c r="L113" s="29"/>
    </row>
    <row r="114" spans="1:12" x14ac:dyDescent="0.25">
      <c r="A114" s="23"/>
      <c r="B114" s="23"/>
      <c r="C114" s="23"/>
      <c r="D114" s="23"/>
      <c r="E114" s="24">
        <v>6112</v>
      </c>
      <c r="F114" s="24">
        <v>5032</v>
      </c>
      <c r="G114" s="24" t="s">
        <v>91</v>
      </c>
      <c r="H114" s="23">
        <v>52000</v>
      </c>
      <c r="I114" s="28"/>
      <c r="J114" s="18"/>
      <c r="K114" s="23">
        <f>SUM(H112:H114)</f>
        <v>899000</v>
      </c>
      <c r="L114" s="34"/>
    </row>
    <row r="115" spans="1:12" x14ac:dyDescent="0.25">
      <c r="A115" s="7"/>
      <c r="B115" s="7"/>
      <c r="C115" s="7"/>
      <c r="D115" s="7"/>
      <c r="E115" s="2"/>
      <c r="F115" s="2"/>
      <c r="G115" s="2"/>
      <c r="I115" s="10"/>
      <c r="K115" s="7"/>
      <c r="L115" s="30"/>
    </row>
    <row r="116" spans="1:12" x14ac:dyDescent="0.25">
      <c r="A116" s="7"/>
      <c r="B116" s="7">
        <v>98187</v>
      </c>
      <c r="C116" s="7"/>
      <c r="D116" s="7"/>
      <c r="E116" s="2">
        <v>6115</v>
      </c>
      <c r="F116" s="2"/>
      <c r="G116" s="2" t="s">
        <v>142</v>
      </c>
      <c r="I116" s="10"/>
      <c r="K116" s="7"/>
      <c r="L116" s="30"/>
    </row>
    <row r="117" spans="1:12" x14ac:dyDescent="0.25">
      <c r="A117" s="7"/>
      <c r="B117" s="7"/>
      <c r="C117" s="7"/>
      <c r="D117" s="7"/>
      <c r="E117" s="2">
        <v>6115</v>
      </c>
      <c r="F117" s="2">
        <v>5139</v>
      </c>
      <c r="G117" s="49" t="s">
        <v>128</v>
      </c>
      <c r="H117" s="7">
        <v>2465</v>
      </c>
      <c r="I117" s="10"/>
      <c r="K117" s="7"/>
      <c r="L117" s="30"/>
    </row>
    <row r="118" spans="1:12" x14ac:dyDescent="0.25">
      <c r="A118" s="7"/>
      <c r="B118" s="7"/>
      <c r="C118" s="7"/>
      <c r="D118" s="7"/>
      <c r="E118" s="2">
        <v>6115</v>
      </c>
      <c r="F118" s="2">
        <v>5175</v>
      </c>
      <c r="G118" s="2" t="s">
        <v>123</v>
      </c>
      <c r="H118" s="7">
        <v>2000</v>
      </c>
      <c r="I118" s="10"/>
      <c r="K118" s="7"/>
      <c r="L118" s="30"/>
    </row>
    <row r="119" spans="1:12" x14ac:dyDescent="0.25">
      <c r="A119" s="7"/>
      <c r="B119" s="7"/>
      <c r="C119" s="7"/>
      <c r="D119" s="7"/>
      <c r="E119" s="2">
        <v>6115</v>
      </c>
      <c r="F119" s="2">
        <v>5021</v>
      </c>
      <c r="G119" s="50" t="s">
        <v>124</v>
      </c>
      <c r="H119" s="7">
        <v>22500</v>
      </c>
      <c r="I119" s="10"/>
      <c r="K119" s="7"/>
      <c r="L119" s="30"/>
    </row>
    <row r="120" spans="1:12" x14ac:dyDescent="0.25">
      <c r="A120" s="7"/>
      <c r="B120" s="7"/>
      <c r="C120" s="7"/>
      <c r="D120" s="7"/>
      <c r="E120" s="2">
        <v>6115</v>
      </c>
      <c r="F120" s="2">
        <v>5173</v>
      </c>
      <c r="G120" s="51" t="s">
        <v>125</v>
      </c>
      <c r="H120" s="7">
        <v>1500</v>
      </c>
      <c r="I120" s="10"/>
      <c r="K120" s="7"/>
      <c r="L120" s="30"/>
    </row>
    <row r="121" spans="1:12" x14ac:dyDescent="0.25">
      <c r="A121" s="7"/>
      <c r="B121" s="7"/>
      <c r="C121" s="7"/>
      <c r="D121" s="7"/>
      <c r="E121" s="2">
        <v>6115</v>
      </c>
      <c r="F121" s="2">
        <v>5019</v>
      </c>
      <c r="G121" s="49" t="s">
        <v>126</v>
      </c>
      <c r="H121" s="7">
        <v>5000</v>
      </c>
      <c r="I121" s="10"/>
      <c r="K121" s="7"/>
      <c r="L121" s="30"/>
    </row>
    <row r="122" spans="1:12" x14ac:dyDescent="0.25">
      <c r="A122" s="23"/>
      <c r="B122" s="23"/>
      <c r="C122" s="23"/>
      <c r="D122" s="23"/>
      <c r="E122" s="24">
        <v>6115</v>
      </c>
      <c r="F122" s="24">
        <v>5039</v>
      </c>
      <c r="G122" s="52" t="s">
        <v>127</v>
      </c>
      <c r="H122" s="23">
        <v>2500</v>
      </c>
      <c r="I122" s="28"/>
      <c r="J122" s="18"/>
      <c r="K122" s="57">
        <f>SUM(H117:H122)</f>
        <v>35965</v>
      </c>
      <c r="L122" s="47"/>
    </row>
    <row r="123" spans="1:12" x14ac:dyDescent="0.25">
      <c r="A123" s="7"/>
      <c r="B123" s="7"/>
      <c r="C123" s="7"/>
      <c r="D123" s="7"/>
      <c r="E123" s="2"/>
      <c r="F123" s="2"/>
      <c r="G123" s="2"/>
      <c r="I123" s="10"/>
      <c r="K123" s="2"/>
      <c r="L123" s="29"/>
    </row>
    <row r="124" spans="1:12" x14ac:dyDescent="0.25">
      <c r="A124" s="7"/>
      <c r="B124" s="7"/>
      <c r="C124" s="7"/>
      <c r="D124" s="7"/>
      <c r="E124" s="2"/>
      <c r="F124" s="2"/>
      <c r="G124" s="2"/>
      <c r="J124" s="10"/>
      <c r="K124" s="2"/>
      <c r="L124" s="29"/>
    </row>
    <row r="125" spans="1:12" x14ac:dyDescent="0.25">
      <c r="A125" s="7"/>
      <c r="B125" s="7"/>
      <c r="C125" s="7"/>
      <c r="D125" s="7"/>
      <c r="E125" s="2">
        <v>6171</v>
      </c>
      <c r="F125" s="2">
        <v>5011</v>
      </c>
      <c r="G125" s="2" t="s">
        <v>20</v>
      </c>
      <c r="H125" s="7">
        <v>808000</v>
      </c>
      <c r="J125" s="10"/>
      <c r="K125" s="2"/>
      <c r="L125" s="29"/>
    </row>
    <row r="126" spans="1:12" x14ac:dyDescent="0.25">
      <c r="A126" s="7"/>
      <c r="B126" s="7"/>
      <c r="C126" s="7"/>
      <c r="D126" s="7"/>
      <c r="E126" s="2">
        <v>6171</v>
      </c>
      <c r="F126" s="2">
        <v>5031</v>
      </c>
      <c r="G126" s="2" t="s">
        <v>21</v>
      </c>
      <c r="H126" s="7">
        <v>200000</v>
      </c>
      <c r="J126" s="10"/>
      <c r="K126" s="2"/>
      <c r="L126" s="29"/>
    </row>
    <row r="127" spans="1:12" x14ac:dyDescent="0.25">
      <c r="A127" s="7"/>
      <c r="B127" s="7"/>
      <c r="C127" s="7"/>
      <c r="D127" s="7"/>
      <c r="E127" s="2">
        <v>6171</v>
      </c>
      <c r="F127" s="2">
        <v>5032</v>
      </c>
      <c r="G127" s="2" t="s">
        <v>22</v>
      </c>
      <c r="H127" s="7">
        <v>73000</v>
      </c>
      <c r="J127" s="10"/>
      <c r="K127" s="2"/>
      <c r="L127" s="29"/>
    </row>
    <row r="128" spans="1:12" x14ac:dyDescent="0.25">
      <c r="A128" s="7"/>
      <c r="B128" s="7"/>
      <c r="C128" s="7"/>
      <c r="D128" s="7"/>
      <c r="E128" s="2">
        <v>6171</v>
      </c>
      <c r="F128" s="2">
        <v>5499</v>
      </c>
      <c r="G128" s="2" t="s">
        <v>105</v>
      </c>
      <c r="H128" s="7">
        <v>47000</v>
      </c>
      <c r="K128" s="2"/>
      <c r="L128" s="29"/>
    </row>
    <row r="129" spans="1:12" x14ac:dyDescent="0.25">
      <c r="A129" s="7"/>
      <c r="B129" s="7"/>
      <c r="C129" s="7"/>
      <c r="D129" s="7"/>
      <c r="E129" s="2">
        <v>6171</v>
      </c>
      <c r="F129" s="2">
        <v>5038</v>
      </c>
      <c r="G129" s="2" t="s">
        <v>59</v>
      </c>
      <c r="H129" s="7">
        <v>5000</v>
      </c>
      <c r="K129" s="2"/>
      <c r="L129" s="29"/>
    </row>
    <row r="130" spans="1:12" x14ac:dyDescent="0.25">
      <c r="A130" s="7"/>
      <c r="B130" s="7"/>
      <c r="C130" s="7"/>
      <c r="D130" s="7"/>
      <c r="E130" s="2">
        <v>6171</v>
      </c>
      <c r="F130" s="2">
        <v>5041</v>
      </c>
      <c r="G130" s="2" t="s">
        <v>94</v>
      </c>
      <c r="H130" s="7">
        <v>13000</v>
      </c>
      <c r="K130" s="2"/>
      <c r="L130" s="29"/>
    </row>
    <row r="131" spans="1:12" x14ac:dyDescent="0.25">
      <c r="A131" s="7"/>
      <c r="B131" s="7"/>
      <c r="C131" s="7"/>
      <c r="D131" s="7"/>
      <c r="E131" s="2">
        <v>6171</v>
      </c>
      <c r="F131" s="2">
        <v>5136</v>
      </c>
      <c r="G131" s="2" t="s">
        <v>23</v>
      </c>
      <c r="H131" s="7">
        <v>1000</v>
      </c>
      <c r="K131" s="2"/>
      <c r="L131" s="29"/>
    </row>
    <row r="132" spans="1:12" x14ac:dyDescent="0.25">
      <c r="A132" s="7"/>
      <c r="B132" s="7"/>
      <c r="C132" s="7"/>
      <c r="D132" s="7"/>
      <c r="E132" s="2">
        <v>6171</v>
      </c>
      <c r="F132" s="2">
        <v>5137</v>
      </c>
      <c r="G132" s="2" t="s">
        <v>24</v>
      </c>
      <c r="H132" s="7">
        <v>30000</v>
      </c>
      <c r="K132" s="2"/>
      <c r="L132" s="29"/>
    </row>
    <row r="133" spans="1:12" x14ac:dyDescent="0.25">
      <c r="A133" s="7"/>
      <c r="B133" s="7"/>
      <c r="C133" s="7"/>
      <c r="D133" s="7"/>
      <c r="E133" s="2">
        <v>6171</v>
      </c>
      <c r="F133" s="2">
        <v>5139</v>
      </c>
      <c r="G133" s="2" t="s">
        <v>84</v>
      </c>
      <c r="H133" s="7">
        <v>10000</v>
      </c>
      <c r="K133" s="2"/>
      <c r="L133" s="29"/>
    </row>
    <row r="134" spans="1:12" x14ac:dyDescent="0.25">
      <c r="A134" s="7"/>
      <c r="B134" s="7"/>
      <c r="C134" s="7"/>
      <c r="D134" s="7"/>
      <c r="E134" s="2">
        <v>6171</v>
      </c>
      <c r="F134" s="2">
        <v>5139</v>
      </c>
      <c r="G134" s="2" t="s">
        <v>14</v>
      </c>
      <c r="H134" s="7">
        <v>80000</v>
      </c>
      <c r="K134" s="2"/>
      <c r="L134" s="29"/>
    </row>
    <row r="135" spans="1:12" x14ac:dyDescent="0.25">
      <c r="A135" s="7"/>
      <c r="B135" s="7"/>
      <c r="C135" s="7"/>
      <c r="D135" s="7"/>
      <c r="E135" s="2">
        <v>6171</v>
      </c>
      <c r="F135" s="2">
        <v>5151</v>
      </c>
      <c r="G135" s="2" t="s">
        <v>25</v>
      </c>
      <c r="H135" s="7">
        <v>9000</v>
      </c>
      <c r="K135" s="2"/>
      <c r="L135" s="29"/>
    </row>
    <row r="136" spans="1:12" x14ac:dyDescent="0.25">
      <c r="A136" s="7"/>
      <c r="B136" s="7"/>
      <c r="C136" s="7"/>
      <c r="D136" s="7"/>
      <c r="E136" s="2">
        <v>6171</v>
      </c>
      <c r="F136" s="2">
        <v>5153</v>
      </c>
      <c r="G136" s="2" t="s">
        <v>26</v>
      </c>
      <c r="H136" s="7">
        <v>81000</v>
      </c>
      <c r="K136" s="2"/>
      <c r="L136" s="29"/>
    </row>
    <row r="137" spans="1:12" x14ac:dyDescent="0.25">
      <c r="A137" s="7"/>
      <c r="B137" s="7"/>
      <c r="C137" s="7"/>
      <c r="D137" s="7"/>
      <c r="E137" s="2">
        <v>6171</v>
      </c>
      <c r="F137" s="2">
        <v>5154</v>
      </c>
      <c r="G137" s="2" t="s">
        <v>109</v>
      </c>
      <c r="H137" s="7">
        <v>71000</v>
      </c>
      <c r="K137" s="2"/>
      <c r="L137" s="29"/>
    </row>
    <row r="138" spans="1:12" x14ac:dyDescent="0.25">
      <c r="A138" s="7"/>
      <c r="B138" s="7"/>
      <c r="C138" s="7"/>
      <c r="D138" s="7"/>
      <c r="E138" s="2">
        <v>6171</v>
      </c>
      <c r="F138" s="2">
        <v>5161</v>
      </c>
      <c r="G138" s="2" t="s">
        <v>27</v>
      </c>
      <c r="H138" s="7">
        <v>6000</v>
      </c>
      <c r="K138" s="2"/>
      <c r="L138" s="29"/>
    </row>
    <row r="139" spans="1:12" x14ac:dyDescent="0.25">
      <c r="E139" s="2">
        <v>6171</v>
      </c>
      <c r="F139" s="2">
        <v>5162</v>
      </c>
      <c r="G139" s="2" t="s">
        <v>28</v>
      </c>
      <c r="H139" s="7">
        <v>24000</v>
      </c>
      <c r="K139" s="2"/>
      <c r="L139" s="29"/>
    </row>
    <row r="140" spans="1:12" x14ac:dyDescent="0.25">
      <c r="E140" s="2">
        <v>6171</v>
      </c>
      <c r="F140" s="2">
        <v>5166</v>
      </c>
      <c r="G140" s="2" t="s">
        <v>100</v>
      </c>
      <c r="H140" s="7">
        <v>60000</v>
      </c>
      <c r="K140" s="2"/>
      <c r="L140" s="29"/>
    </row>
    <row r="141" spans="1:12" x14ac:dyDescent="0.25">
      <c r="E141" s="2">
        <v>6171</v>
      </c>
      <c r="F141" s="2">
        <v>5167</v>
      </c>
      <c r="G141" s="2" t="s">
        <v>104</v>
      </c>
      <c r="H141" s="7">
        <v>12000</v>
      </c>
      <c r="K141" s="2"/>
      <c r="L141" s="29"/>
    </row>
    <row r="142" spans="1:12" x14ac:dyDescent="0.25">
      <c r="E142" s="2">
        <v>6171</v>
      </c>
      <c r="F142" s="2">
        <v>5168</v>
      </c>
      <c r="G142" s="2" t="s">
        <v>33</v>
      </c>
      <c r="H142" s="7">
        <v>106000</v>
      </c>
      <c r="K142" s="2"/>
      <c r="L142" s="29"/>
    </row>
    <row r="143" spans="1:12" x14ac:dyDescent="0.25">
      <c r="E143" s="2">
        <v>6171</v>
      </c>
      <c r="F143" s="2">
        <v>5169</v>
      </c>
      <c r="G143" s="2" t="s">
        <v>29</v>
      </c>
      <c r="H143" s="7">
        <v>204000</v>
      </c>
      <c r="K143" s="2"/>
      <c r="L143" s="29"/>
    </row>
    <row r="144" spans="1:12" x14ac:dyDescent="0.25">
      <c r="E144" s="2">
        <v>6171</v>
      </c>
      <c r="F144" s="2">
        <v>5171</v>
      </c>
      <c r="G144" s="2" t="s">
        <v>30</v>
      </c>
      <c r="H144" s="7">
        <v>50000</v>
      </c>
      <c r="K144" s="2"/>
      <c r="L144" s="29"/>
    </row>
    <row r="145" spans="1:12" x14ac:dyDescent="0.25">
      <c r="E145" s="2">
        <v>6171</v>
      </c>
      <c r="F145" s="2">
        <v>5171</v>
      </c>
      <c r="G145" s="2" t="s">
        <v>159</v>
      </c>
      <c r="H145" s="7">
        <v>800000</v>
      </c>
      <c r="K145" s="2"/>
      <c r="L145" s="29"/>
    </row>
    <row r="146" spans="1:12" x14ac:dyDescent="0.25">
      <c r="E146" s="2">
        <v>6171</v>
      </c>
      <c r="F146" s="2">
        <v>6121</v>
      </c>
      <c r="G146" s="2" t="s">
        <v>158</v>
      </c>
      <c r="H146" s="7">
        <v>600000</v>
      </c>
      <c r="K146" s="2"/>
      <c r="L146" s="29"/>
    </row>
    <row r="147" spans="1:12" x14ac:dyDescent="0.25">
      <c r="E147" s="2">
        <v>6171</v>
      </c>
      <c r="F147" s="2">
        <v>5173</v>
      </c>
      <c r="G147" s="2" t="s">
        <v>31</v>
      </c>
      <c r="H147" s="7">
        <v>4000</v>
      </c>
      <c r="K147" s="2"/>
      <c r="L147" s="29"/>
    </row>
    <row r="148" spans="1:12" x14ac:dyDescent="0.25">
      <c r="E148" s="2">
        <v>6171</v>
      </c>
      <c r="F148" s="2">
        <v>5175</v>
      </c>
      <c r="G148" s="2" t="s">
        <v>32</v>
      </c>
      <c r="H148" s="7">
        <v>4000</v>
      </c>
      <c r="K148" s="2"/>
      <c r="L148" s="29"/>
    </row>
    <row r="149" spans="1:12" x14ac:dyDescent="0.25">
      <c r="E149" s="2">
        <v>6171</v>
      </c>
      <c r="F149" s="2">
        <v>5179</v>
      </c>
      <c r="G149" s="2" t="s">
        <v>76</v>
      </c>
      <c r="H149" s="7">
        <v>10000</v>
      </c>
      <c r="K149" s="2"/>
      <c r="L149" s="29"/>
    </row>
    <row r="150" spans="1:12" x14ac:dyDescent="0.25">
      <c r="A150" s="18"/>
      <c r="B150" s="18"/>
      <c r="C150" s="18"/>
      <c r="D150" s="18"/>
      <c r="E150" s="26"/>
      <c r="F150" s="26"/>
      <c r="G150" s="26"/>
      <c r="H150" s="27"/>
      <c r="I150" s="18"/>
      <c r="J150" s="18"/>
      <c r="K150" s="23">
        <f>SUM(H125:H149)</f>
        <v>3308000</v>
      </c>
      <c r="L150" s="34"/>
    </row>
    <row r="151" spans="1:12" x14ac:dyDescent="0.25">
      <c r="E151" s="21"/>
      <c r="F151" s="21"/>
      <c r="G151" s="21"/>
      <c r="H151" s="22"/>
      <c r="K151" s="2"/>
      <c r="L151" s="29"/>
    </row>
    <row r="152" spans="1:12" x14ac:dyDescent="0.25">
      <c r="A152" s="18"/>
      <c r="B152" s="18"/>
      <c r="C152" s="18"/>
      <c r="D152" s="18"/>
      <c r="E152" s="24">
        <v>6310</v>
      </c>
      <c r="F152" s="24">
        <v>5163</v>
      </c>
      <c r="G152" s="24" t="s">
        <v>62</v>
      </c>
      <c r="H152" s="23">
        <v>9000</v>
      </c>
      <c r="I152" s="18"/>
      <c r="J152" s="18"/>
      <c r="K152" s="23">
        <f>SUM(H151:H152)</f>
        <v>9000</v>
      </c>
      <c r="L152" s="34"/>
    </row>
    <row r="153" spans="1:12" x14ac:dyDescent="0.25">
      <c r="E153" s="2"/>
      <c r="F153" s="2"/>
      <c r="G153" s="2"/>
      <c r="K153" s="2"/>
      <c r="L153" s="29"/>
    </row>
    <row r="154" spans="1:12" x14ac:dyDescent="0.25">
      <c r="A154" s="18"/>
      <c r="B154" s="18"/>
      <c r="C154" s="18"/>
      <c r="D154" s="18"/>
      <c r="E154" s="24">
        <v>6320</v>
      </c>
      <c r="F154" s="24">
        <v>5163</v>
      </c>
      <c r="G154" s="24" t="s">
        <v>86</v>
      </c>
      <c r="H154" s="23">
        <v>47000</v>
      </c>
      <c r="I154" s="18"/>
      <c r="J154" s="18"/>
      <c r="K154" s="23">
        <f>H154</f>
        <v>47000</v>
      </c>
      <c r="L154" s="34"/>
    </row>
    <row r="155" spans="1:12" x14ac:dyDescent="0.25">
      <c r="E155" s="2"/>
      <c r="F155" s="2"/>
      <c r="G155" s="2"/>
      <c r="K155" s="2"/>
      <c r="L155" s="29"/>
    </row>
    <row r="156" spans="1:12" x14ac:dyDescent="0.25">
      <c r="A156" s="18"/>
      <c r="B156" s="18"/>
      <c r="C156" s="18"/>
      <c r="D156" s="18"/>
      <c r="E156" s="24">
        <v>6399</v>
      </c>
      <c r="F156" s="24">
        <v>5365</v>
      </c>
      <c r="G156" s="24" t="s">
        <v>53</v>
      </c>
      <c r="H156" s="23">
        <v>130000</v>
      </c>
      <c r="I156" s="18"/>
      <c r="J156" s="18"/>
      <c r="K156" s="23">
        <f>SUM(H155:H156)</f>
        <v>130000</v>
      </c>
      <c r="L156" s="34"/>
    </row>
    <row r="157" spans="1:12" x14ac:dyDescent="0.25">
      <c r="E157" s="2"/>
      <c r="F157" s="2"/>
      <c r="G157" s="2"/>
      <c r="K157" s="2"/>
      <c r="L157" s="29"/>
    </row>
    <row r="158" spans="1:12" x14ac:dyDescent="0.25">
      <c r="A158" s="18"/>
      <c r="B158" s="18"/>
      <c r="C158" s="18"/>
      <c r="D158" s="18"/>
      <c r="E158" s="24">
        <v>6402</v>
      </c>
      <c r="F158" s="24">
        <v>5364</v>
      </c>
      <c r="G158" s="24" t="s">
        <v>77</v>
      </c>
      <c r="H158" s="23">
        <v>15252</v>
      </c>
      <c r="I158" s="18"/>
      <c r="J158" s="18"/>
      <c r="K158" s="23">
        <f>SUM(H157:H158)</f>
        <v>15252</v>
      </c>
      <c r="L158" s="34"/>
    </row>
    <row r="159" spans="1:12" x14ac:dyDescent="0.25">
      <c r="E159" s="2"/>
      <c r="F159" s="2"/>
      <c r="G159" s="2"/>
      <c r="K159" s="7"/>
      <c r="L159" s="30"/>
    </row>
    <row r="160" spans="1:12" x14ac:dyDescent="0.25">
      <c r="A160" s="18"/>
      <c r="B160" s="18"/>
      <c r="C160" s="18"/>
      <c r="D160" s="18"/>
      <c r="E160" s="24">
        <v>6409</v>
      </c>
      <c r="F160" s="24">
        <v>5222</v>
      </c>
      <c r="G160" s="24" t="s">
        <v>129</v>
      </c>
      <c r="H160" s="23">
        <v>7500</v>
      </c>
      <c r="I160" s="18"/>
      <c r="J160" s="18"/>
      <c r="K160" s="23">
        <f>H160</f>
        <v>7500</v>
      </c>
      <c r="L160" s="47"/>
    </row>
    <row r="161" spans="1:12" x14ac:dyDescent="0.25">
      <c r="A161" s="7"/>
      <c r="B161" s="7"/>
      <c r="C161" s="7"/>
      <c r="D161" s="7"/>
      <c r="E161" s="2"/>
      <c r="F161" s="2"/>
      <c r="G161" s="2"/>
      <c r="K161" s="2" t="s">
        <v>138</v>
      </c>
      <c r="L161" s="29"/>
    </row>
    <row r="162" spans="1:12" x14ac:dyDescent="0.25">
      <c r="A162" s="7"/>
      <c r="B162" s="7"/>
      <c r="C162" s="7"/>
      <c r="D162" s="7"/>
      <c r="G162" s="2" t="s">
        <v>157</v>
      </c>
      <c r="H162" s="7">
        <f>SUM(H4:H161)</f>
        <v>16253827</v>
      </c>
      <c r="K162" s="7">
        <f>SUM(K160:K161)</f>
        <v>7500</v>
      </c>
      <c r="L162" s="7"/>
    </row>
    <row r="163" spans="1:12" x14ac:dyDescent="0.25">
      <c r="A163" s="7"/>
      <c r="B163" s="7"/>
      <c r="C163" s="7"/>
      <c r="D163" s="7"/>
      <c r="G163" s="2"/>
      <c r="K163" s="7"/>
      <c r="L163" s="7"/>
    </row>
    <row r="164" spans="1:12" x14ac:dyDescent="0.25">
      <c r="A164" s="7"/>
      <c r="B164" s="7"/>
      <c r="C164" s="7"/>
      <c r="D164" s="7"/>
      <c r="F164" s="2" t="s">
        <v>161</v>
      </c>
      <c r="G164" s="2"/>
      <c r="H164" s="53">
        <f>H162-'Příjmy rozpis'!H56</f>
        <v>526512.71000000089</v>
      </c>
      <c r="K164" s="53">
        <f>SUM(H164:J164)</f>
        <v>526512.71000000089</v>
      </c>
      <c r="L164" s="7"/>
    </row>
    <row r="165" spans="1:12" x14ac:dyDescent="0.25">
      <c r="A165" s="7"/>
      <c r="B165" s="7"/>
      <c r="C165" s="7"/>
      <c r="D165" s="7"/>
      <c r="F165" s="2"/>
      <c r="G165" s="2"/>
      <c r="H165" s="53"/>
      <c r="K165" s="7"/>
      <c r="L165" s="7"/>
    </row>
    <row r="166" spans="1:12" x14ac:dyDescent="0.25">
      <c r="A166" s="7"/>
      <c r="B166" s="7"/>
      <c r="C166" s="7"/>
      <c r="D166" s="7"/>
      <c r="F166" s="2" t="s">
        <v>102</v>
      </c>
      <c r="L166" s="29"/>
    </row>
    <row r="167" spans="1:12" x14ac:dyDescent="0.25">
      <c r="A167" s="7"/>
      <c r="B167" s="7"/>
      <c r="C167" s="7"/>
      <c r="D167" s="7"/>
      <c r="F167" s="2">
        <v>8123</v>
      </c>
      <c r="G167" s="2" t="s">
        <v>152</v>
      </c>
      <c r="H167" s="7">
        <v>5000000</v>
      </c>
      <c r="L167" s="29"/>
    </row>
    <row r="168" spans="1:12" x14ac:dyDescent="0.25">
      <c r="A168" s="7"/>
      <c r="B168" s="7"/>
      <c r="C168" s="7"/>
      <c r="D168" s="7"/>
      <c r="F168" s="2">
        <v>8124</v>
      </c>
      <c r="G168" s="2" t="s">
        <v>140</v>
      </c>
      <c r="H168" s="7">
        <v>5000000</v>
      </c>
      <c r="J168" s="46" t="s">
        <v>117</v>
      </c>
      <c r="K168" s="46"/>
    </row>
    <row r="169" spans="1:12" x14ac:dyDescent="0.25">
      <c r="A169" s="7"/>
      <c r="B169" s="7"/>
      <c r="C169" s="7"/>
      <c r="D169" s="7"/>
      <c r="F169" s="2">
        <v>8124</v>
      </c>
      <c r="G169" s="2" t="s">
        <v>98</v>
      </c>
      <c r="H169" s="7">
        <v>59304</v>
      </c>
      <c r="J169" s="43">
        <f>H162-J170</f>
        <v>8373827</v>
      </c>
      <c r="K169" s="46" t="s">
        <v>115</v>
      </c>
    </row>
    <row r="170" spans="1:12" x14ac:dyDescent="0.25">
      <c r="A170" s="7"/>
      <c r="B170" s="7"/>
      <c r="C170" s="7"/>
      <c r="D170" s="7"/>
      <c r="F170" s="2"/>
      <c r="G170" s="2"/>
      <c r="J170" s="58">
        <v>7880000</v>
      </c>
      <c r="K170" s="46" t="s">
        <v>116</v>
      </c>
    </row>
    <row r="171" spans="1:12" x14ac:dyDescent="0.25">
      <c r="A171" s="7"/>
      <c r="B171" s="7"/>
      <c r="C171" s="7"/>
      <c r="D171" s="7"/>
      <c r="F171" s="2">
        <v>8115</v>
      </c>
      <c r="G171" s="2" t="s">
        <v>148</v>
      </c>
      <c r="H171" s="53">
        <f>'Příjmy rozpis'!H56-'Výdaje rozpis'!H162+H167-H168-H169+H170</f>
        <v>-585816.71000000089</v>
      </c>
      <c r="J171" s="43">
        <f>SUM(J169:J170)</f>
        <v>16253827</v>
      </c>
      <c r="K171" s="46"/>
    </row>
    <row r="172" spans="1:12" x14ac:dyDescent="0.25">
      <c r="E172" s="2"/>
      <c r="G172" s="11"/>
    </row>
    <row r="173" spans="1:12" x14ac:dyDescent="0.25">
      <c r="E173" s="2"/>
      <c r="G173" s="11"/>
    </row>
    <row r="174" spans="1:12" x14ac:dyDescent="0.25">
      <c r="E174" s="2"/>
      <c r="G174" s="64"/>
      <c r="H174"/>
      <c r="L174"/>
    </row>
    <row r="175" spans="1:12" x14ac:dyDescent="0.25">
      <c r="E175" s="2"/>
      <c r="G175" s="64"/>
      <c r="H175"/>
      <c r="L175"/>
    </row>
    <row r="176" spans="1:12" x14ac:dyDescent="0.25">
      <c r="E176" s="2"/>
      <c r="G176" s="64"/>
      <c r="H176"/>
      <c r="L176"/>
    </row>
    <row r="177" spans="1:12" x14ac:dyDescent="0.25">
      <c r="A177" s="2"/>
      <c r="B177" s="2"/>
      <c r="C177" s="2"/>
      <c r="D177" s="2"/>
      <c r="E177" s="2"/>
      <c r="G177" s="7"/>
      <c r="H177" s="65"/>
      <c r="L177"/>
    </row>
    <row r="178" spans="1:12" x14ac:dyDescent="0.25">
      <c r="E178" s="2"/>
      <c r="G178" s="11"/>
      <c r="I178" s="46"/>
      <c r="L178"/>
    </row>
    <row r="179" spans="1:12" x14ac:dyDescent="0.25">
      <c r="A179" s="2"/>
      <c r="H179" s="8"/>
      <c r="I179" s="46"/>
      <c r="L179"/>
    </row>
    <row r="180" spans="1:12" x14ac:dyDescent="0.25">
      <c r="A180" s="2"/>
      <c r="B180" s="2"/>
      <c r="C180" s="2"/>
      <c r="D180" s="2"/>
      <c r="E180" s="2"/>
      <c r="F180" s="2"/>
      <c r="G180" s="2"/>
      <c r="I180" s="2"/>
      <c r="J180" s="2"/>
    </row>
    <row r="181" spans="1:12" x14ac:dyDescent="0.25">
      <c r="A181" s="13"/>
      <c r="B181" s="13"/>
      <c r="C181" s="13"/>
      <c r="D181" s="13"/>
      <c r="I181" s="2"/>
      <c r="J181" s="2"/>
    </row>
    <row r="182" spans="1:12" x14ac:dyDescent="0.25">
      <c r="A182" s="13"/>
      <c r="B182" s="13"/>
      <c r="C182" s="13"/>
      <c r="D182" s="13"/>
    </row>
    <row r="183" spans="1:12" x14ac:dyDescent="0.25">
      <c r="A183" s="13"/>
      <c r="B183" s="13"/>
      <c r="C183" s="13"/>
      <c r="D183" s="13"/>
    </row>
    <row r="184" spans="1:12" x14ac:dyDescent="0.25">
      <c r="A184" s="13"/>
      <c r="B184" s="13"/>
      <c r="C184" s="13"/>
      <c r="D184" s="13"/>
    </row>
    <row r="185" spans="1:12" x14ac:dyDescent="0.25">
      <c r="A185" s="13"/>
      <c r="B185" s="13"/>
      <c r="C185" s="13"/>
      <c r="D185" s="13"/>
    </row>
    <row r="187" spans="1:12" x14ac:dyDescent="0.25">
      <c r="A187" s="11"/>
      <c r="B187" s="11"/>
      <c r="C187" s="11"/>
      <c r="D187" s="11"/>
      <c r="E187" s="62"/>
      <c r="F187" s="62"/>
      <c r="G187" s="62"/>
    </row>
    <row r="188" spans="1:12" x14ac:dyDescent="0.25">
      <c r="A188" s="62"/>
      <c r="B188" s="62"/>
      <c r="C188" s="62"/>
      <c r="D188" s="62"/>
      <c r="E188" s="63"/>
      <c r="F188" s="63"/>
      <c r="G188" s="63"/>
    </row>
    <row r="189" spans="1:12" x14ac:dyDescent="0.25">
      <c r="A189" s="13"/>
      <c r="B189" s="13"/>
      <c r="C189" s="13"/>
      <c r="D189" s="13"/>
      <c r="E189" s="2"/>
      <c r="F189" s="2"/>
      <c r="G189" s="2"/>
    </row>
    <row r="193" spans="1:4" x14ac:dyDescent="0.25">
      <c r="A193" s="13"/>
      <c r="B193" s="13"/>
      <c r="C193" s="13"/>
      <c r="D193" s="13"/>
    </row>
    <row r="196" spans="1:4" x14ac:dyDescent="0.25">
      <c r="A196" s="13"/>
      <c r="B196" s="13"/>
      <c r="C196" s="13"/>
      <c r="D196" s="13"/>
    </row>
    <row r="197" spans="1:4" x14ac:dyDescent="0.25">
      <c r="A197" s="13"/>
      <c r="B197" s="13"/>
      <c r="C197" s="13"/>
      <c r="D197" s="13"/>
    </row>
    <row r="198" spans="1:4" x14ac:dyDescent="0.25">
      <c r="A198" s="13"/>
      <c r="B198" s="13"/>
      <c r="C198" s="13"/>
      <c r="D198" s="13"/>
    </row>
    <row r="199" spans="1:4" x14ac:dyDescent="0.25">
      <c r="A199" s="13"/>
      <c r="B199" s="13"/>
      <c r="C199" s="13"/>
      <c r="D199" s="13"/>
    </row>
    <row r="200" spans="1:4" x14ac:dyDescent="0.25">
      <c r="A200" s="13"/>
      <c r="B200" s="13"/>
      <c r="C200" s="13"/>
      <c r="D200" s="13"/>
    </row>
  </sheetData>
  <pageMargins left="0.19685039370078741" right="0.19685039370078741" top="0.35433070866141736" bottom="0" header="0.31496062992125984" footer="0.31496062992125984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 rozpis</vt:lpstr>
      <vt:lpstr>Výdaje rozpis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Vlkov</dc:creator>
  <cp:lastModifiedBy>Věra Dytrychová</cp:lastModifiedBy>
  <cp:lastPrinted>2025-12-15T08:51:52Z</cp:lastPrinted>
  <dcterms:created xsi:type="dcterms:W3CDTF">2015-02-13T13:27:45Z</dcterms:created>
  <dcterms:modified xsi:type="dcterms:W3CDTF">2025-12-15T08:52:39Z</dcterms:modified>
</cp:coreProperties>
</file>